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S:\07_Dez1_F\FiHi_Schulen\Vorlagen\Vorlagensatz PK mit Updates\Update PK 2023-07-01\fertig zur kritischen Durchsicht\Weitere Vorlagen zur PK-Prüfung\"/>
    </mc:Choice>
  </mc:AlternateContent>
  <xr:revisionPtr revIDLastSave="0" documentId="13_ncr:1_{B93A7370-75AE-47CE-8325-D12B3565D8D6}" xr6:coauthVersionLast="36" xr6:coauthVersionMax="36" xr10:uidLastSave="{00000000-0000-0000-0000-000000000000}"/>
  <bookViews>
    <workbookView xWindow="0" yWindow="600" windowWidth="28800" windowHeight="14235" tabRatio="900" xr2:uid="{00000000-000D-0000-FFFF-FFFF00000000}"/>
  </bookViews>
  <sheets>
    <sheet name="Dom" sheetId="25" r:id="rId1"/>
    <sheet name="Johannes" sheetId="13" r:id="rId2"/>
    <sheet name="Marien" sheetId="14" r:id="rId3"/>
    <sheet name="Michael" sheetId="15" r:id="rId4"/>
    <sheet name="HVB" sheetId="23" r:id="rId5"/>
    <sheet name="TMS" sheetId="16" r:id="rId6"/>
    <sheet name="U-Versorgung HS" sheetId="9" r:id="rId7"/>
    <sheet name="U-Versorgung RS" sheetId="10" r:id="rId8"/>
    <sheet name="U-Versorgung ObS" sheetId="21" r:id="rId9"/>
    <sheet name="U-Versorgung Gym" sheetId="22" r:id="rId10"/>
    <sheet name="Daten" sheetId="24" state="hidden" r:id="rId11"/>
  </sheets>
  <externalReferences>
    <externalReference r:id="rId12"/>
  </externalReferences>
  <definedNames>
    <definedName name="Schuljahr">Daten!$A$6:$A$13</definedName>
    <definedName name="Schuljahre">[1]Daten!$A$6:$A$13</definedName>
  </definedNames>
  <calcPr calcId="191029"/>
</workbook>
</file>

<file path=xl/calcChain.xml><?xml version="1.0" encoding="utf-8"?>
<calcChain xmlns="http://schemas.openxmlformats.org/spreadsheetml/2006/main">
  <c r="G9" i="21" l="1"/>
  <c r="G9" i="10"/>
  <c r="G9" i="9"/>
  <c r="F5" i="22" l="1"/>
  <c r="F5" i="21"/>
  <c r="F5" i="10"/>
  <c r="F5" i="9"/>
  <c r="E5" i="23"/>
  <c r="E5" i="16"/>
  <c r="E5" i="15"/>
  <c r="E5" i="14"/>
  <c r="E5" i="13"/>
  <c r="D13" i="25"/>
  <c r="C13" i="25"/>
  <c r="B11" i="25"/>
  <c r="E11" i="25" s="1"/>
  <c r="B10" i="25"/>
  <c r="B9" i="25"/>
  <c r="E9" i="25" s="1"/>
  <c r="B13" i="25" l="1"/>
  <c r="E13" i="25" s="1"/>
  <c r="E10" i="25"/>
  <c r="B9" i="23" l="1"/>
  <c r="E9" i="23" s="1"/>
  <c r="B9" i="22"/>
  <c r="D15" i="21"/>
  <c r="C15" i="21"/>
  <c r="F13" i="21"/>
  <c r="B13" i="21"/>
  <c r="B12" i="21"/>
  <c r="F12" i="21" s="1"/>
  <c r="F11" i="21"/>
  <c r="B11" i="21"/>
  <c r="B10" i="21"/>
  <c r="F10" i="21" s="1"/>
  <c r="F9" i="21"/>
  <c r="B9" i="21"/>
  <c r="B15" i="21" s="1"/>
  <c r="G9" i="22" l="1"/>
  <c r="F9" i="22"/>
  <c r="F15" i="21"/>
  <c r="D13" i="16"/>
  <c r="B9" i="16"/>
  <c r="G13" i="9" s="1"/>
  <c r="B10" i="16"/>
  <c r="G13" i="10" s="1"/>
  <c r="B11" i="16"/>
  <c r="G13" i="21" s="1"/>
  <c r="H13" i="21" s="1"/>
  <c r="C13" i="16"/>
  <c r="E9" i="16"/>
  <c r="D13" i="15"/>
  <c r="B9" i="15"/>
  <c r="E9" i="15" s="1"/>
  <c r="B10" i="15"/>
  <c r="G12" i="10" s="1"/>
  <c r="B11" i="15"/>
  <c r="G12" i="21" s="1"/>
  <c r="H12" i="21" s="1"/>
  <c r="C13" i="15"/>
  <c r="D13" i="14"/>
  <c r="B9" i="14"/>
  <c r="E9" i="14" s="1"/>
  <c r="B10" i="14"/>
  <c r="B11" i="14"/>
  <c r="G11" i="21" s="1"/>
  <c r="H11" i="21" s="1"/>
  <c r="C13" i="14"/>
  <c r="D13" i="13"/>
  <c r="B9" i="13"/>
  <c r="G10" i="9" s="1"/>
  <c r="H10" i="9" s="1"/>
  <c r="B10" i="13"/>
  <c r="E10" i="13" s="1"/>
  <c r="B11" i="13"/>
  <c r="G10" i="21" s="1"/>
  <c r="H10" i="21" s="1"/>
  <c r="E11" i="13"/>
  <c r="C13" i="13"/>
  <c r="H9" i="9"/>
  <c r="B9" i="9"/>
  <c r="F9" i="9"/>
  <c r="B10" i="9"/>
  <c r="F10" i="9"/>
  <c r="B11" i="9"/>
  <c r="F11" i="9" s="1"/>
  <c r="B12" i="9"/>
  <c r="F12" i="9" s="1"/>
  <c r="B13" i="9"/>
  <c r="F13" i="9" s="1"/>
  <c r="B9" i="10"/>
  <c r="F9" i="10"/>
  <c r="B10" i="10"/>
  <c r="B15" i="10" s="1"/>
  <c r="F10" i="10"/>
  <c r="B11" i="10"/>
  <c r="F11" i="10" s="1"/>
  <c r="B12" i="10"/>
  <c r="F12" i="10"/>
  <c r="B13" i="10"/>
  <c r="F13" i="10" s="1"/>
  <c r="C15" i="10"/>
  <c r="D15" i="10"/>
  <c r="B15" i="9"/>
  <c r="C15" i="9"/>
  <c r="D15" i="9"/>
  <c r="B13" i="14" l="1"/>
  <c r="E13" i="14" s="1"/>
  <c r="B13" i="15"/>
  <c r="E13" i="15" s="1"/>
  <c r="E11" i="15"/>
  <c r="B13" i="13"/>
  <c r="E13" i="13" s="1"/>
  <c r="G11" i="9"/>
  <c r="G11" i="10"/>
  <c r="H11" i="10" s="1"/>
  <c r="G10" i="10"/>
  <c r="H10" i="10" s="1"/>
  <c r="E10" i="15"/>
  <c r="H12" i="10"/>
  <c r="G12" i="9"/>
  <c r="E9" i="13"/>
  <c r="H12" i="9"/>
  <c r="H9" i="10"/>
  <c r="H9" i="22"/>
  <c r="A12" i="22" s="1"/>
  <c r="H11" i="9"/>
  <c r="H13" i="10"/>
  <c r="H13" i="9"/>
  <c r="F15" i="9"/>
  <c r="F15" i="10"/>
  <c r="E10" i="16"/>
  <c r="E11" i="16"/>
  <c r="E11" i="14"/>
  <c r="B13" i="16"/>
  <c r="E13" i="16" s="1"/>
  <c r="E10" i="14"/>
  <c r="G15" i="9"/>
  <c r="H15" i="9" s="1"/>
  <c r="A17" i="9" s="1"/>
  <c r="H9" i="21" l="1"/>
  <c r="G15" i="21"/>
  <c r="H15" i="21" s="1"/>
  <c r="A17" i="21" s="1"/>
  <c r="G15" i="10"/>
  <c r="H15" i="10" s="1"/>
  <c r="A17" i="10" s="1"/>
</calcChain>
</file>

<file path=xl/sharedStrings.xml><?xml version="1.0" encoding="utf-8"?>
<sst xmlns="http://schemas.openxmlformats.org/spreadsheetml/2006/main" count="168" uniqueCount="49">
  <si>
    <t>Schulform</t>
  </si>
  <si>
    <t>andere</t>
  </si>
  <si>
    <t>gesamt</t>
  </si>
  <si>
    <t>katholisch</t>
  </si>
  <si>
    <t>Hauptschule</t>
  </si>
  <si>
    <t>Realschule</t>
  </si>
  <si>
    <t>Anteil nicht
katholischer</t>
  </si>
  <si>
    <t>Schuljahr:</t>
  </si>
  <si>
    <t>Schuljahre</t>
  </si>
  <si>
    <t>Gesamt</t>
  </si>
  <si>
    <t>Marien</t>
  </si>
  <si>
    <t>Zusammenstellung Hauptschulen</t>
  </si>
  <si>
    <t>Zusammenstellung Realschulen</t>
  </si>
  <si>
    <t>Schule</t>
  </si>
  <si>
    <t>Unterrichtsstunden-Ist</t>
  </si>
  <si>
    <t>eigene LK</t>
  </si>
  <si>
    <t>Landes-LK</t>
  </si>
  <si>
    <t>RStdZ</t>
  </si>
  <si>
    <t>VZLE</t>
  </si>
  <si>
    <t>SchZ</t>
  </si>
  <si>
    <t>SLR</t>
  </si>
  <si>
    <t>SLR öS</t>
  </si>
  <si>
    <t>Johannes</t>
  </si>
  <si>
    <t>Dom</t>
  </si>
  <si>
    <t>Michael</t>
  </si>
  <si>
    <t>Domschule Osnabrück</t>
  </si>
  <si>
    <t>Johannesschule Meppen</t>
  </si>
  <si>
    <t>Marienschule Lingen</t>
  </si>
  <si>
    <t>Michaelschule Papenburg</t>
  </si>
  <si>
    <t>Thomas-Morus-Schule Osnabrück</t>
  </si>
  <si>
    <t>TMS</t>
  </si>
  <si>
    <t>Ermittlung der Schüler-Lehrer-Relationen nach §§ 155, 157 NSchG</t>
  </si>
  <si>
    <t>Zusammenstellung Gymnasien</t>
  </si>
  <si>
    <t>2018/19</t>
  </si>
  <si>
    <t>2017/18</t>
  </si>
  <si>
    <t>2019/20</t>
  </si>
  <si>
    <t>Oberschule</t>
  </si>
  <si>
    <t>Zusammenstellung Oberschulen</t>
  </si>
  <si>
    <t xml:space="preserve">Schülerzahl 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</si>
  <si>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</si>
  <si>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</si>
  <si>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</si>
  <si>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</si>
  <si>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</si>
  <si>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</si>
  <si>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</si>
  <si>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</si>
  <si>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Gymansium</t>
  </si>
  <si>
    <t>PK - RLSB Lüneburg, Dez. 1, Fachbereich 1F, Stand: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</si>
</sst>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0" fontId="0" fillId="0" borderId="6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2" fontId="0" fillId="0" borderId="1" xfId="0" applyNumberFormat="1" applyBorder="1" applyAlignment="1" applyProtection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</xf>
    <xf numFmtId="2" fontId="0" fillId="0" borderId="16" xfId="0" applyNumberFormat="1" applyFill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2" fontId="0" fillId="0" borderId="18" xfId="0" applyNumberFormat="1" applyFill="1" applyBorder="1" applyAlignment="1" applyProtection="1">
      <alignment horizontal="center" vertical="center"/>
    </xf>
    <xf numFmtId="2" fontId="0" fillId="0" borderId="19" xfId="0" applyNumberFormat="1" applyFill="1" applyBorder="1" applyAlignment="1" applyProtection="1">
      <alignment horizontal="center" vertical="center"/>
    </xf>
    <xf numFmtId="2" fontId="0" fillId="0" borderId="9" xfId="0" applyNumberFormat="1" applyBorder="1" applyAlignment="1" applyProtection="1">
      <alignment horizontal="center" vertical="center"/>
    </xf>
    <xf numFmtId="2" fontId="0" fillId="0" borderId="11" xfId="0" applyNumberFormat="1" applyFill="1" applyBorder="1" applyAlignment="1" applyProtection="1">
      <alignment horizontal="center" vertical="center"/>
    </xf>
    <xf numFmtId="2" fontId="0" fillId="0" borderId="13" xfId="0" applyNumberFormat="1" applyFill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5" xfId="0" applyNumberFormat="1" applyFont="1" applyBorder="1" applyAlignment="1" applyProtection="1">
      <alignment horizontal="center" vertical="center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vertical="center"/>
    </xf>
    <xf numFmtId="10" fontId="3" fillId="0" borderId="20" xfId="0" applyNumberFormat="1" applyFont="1" applyBorder="1" applyAlignment="1">
      <alignment horizontal="center" vertical="center"/>
    </xf>
    <xf numFmtId="0" fontId="0" fillId="0" borderId="7" xfId="0" applyBorder="1" applyAlignment="1" applyProtection="1">
      <alignment vertical="center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1" fontId="0" fillId="0" borderId="21" xfId="0" applyNumberFormat="1" applyFill="1" applyBorder="1" applyAlignment="1" applyProtection="1">
      <alignment horizontal="center" vertical="center"/>
    </xf>
    <xf numFmtId="1" fontId="0" fillId="0" borderId="22" xfId="0" applyNumberFormat="1" applyFill="1" applyBorder="1" applyAlignment="1" applyProtection="1">
      <alignment horizontal="center" vertical="center"/>
    </xf>
    <xf numFmtId="1" fontId="0" fillId="0" borderId="23" xfId="0" applyNumberFormat="1" applyFill="1" applyBorder="1" applyAlignment="1" applyProtection="1">
      <alignment horizontal="center" vertical="center"/>
    </xf>
    <xf numFmtId="1" fontId="1" fillId="0" borderId="4" xfId="0" applyNumberFormat="1" applyFont="1" applyBorder="1" applyAlignment="1" applyProtection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0" borderId="27" xfId="0" applyNumberFormat="1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/>
    </xf>
    <xf numFmtId="2" fontId="0" fillId="0" borderId="5" xfId="0" applyNumberFormat="1" applyBorder="1" applyAlignment="1" applyProtection="1">
      <alignment horizontal="center" vertical="center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</xf>
    <xf numFmtId="0" fontId="0" fillId="0" borderId="28" xfId="0" applyBorder="1" applyAlignment="1">
      <alignment vertical="center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10" fontId="0" fillId="0" borderId="12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0" borderId="27" xfId="0" applyNumberFormat="1" applyFill="1" applyBorder="1" applyAlignment="1" applyProtection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2" fontId="0" fillId="0" borderId="36" xfId="0" applyNumberFormat="1" applyFill="1" applyBorder="1" applyAlignment="1" applyProtection="1">
      <alignment horizontal="center" vertical="center"/>
    </xf>
    <xf numFmtId="2" fontId="0" fillId="0" borderId="22" xfId="0" applyNumberFormat="1" applyFill="1" applyBorder="1" applyAlignment="1" applyProtection="1">
      <alignment horizontal="center" vertical="center"/>
    </xf>
    <xf numFmtId="2" fontId="0" fillId="0" borderId="25" xfId="0" applyNumberFormat="1" applyFill="1" applyBorder="1" applyAlignment="1" applyProtection="1">
      <alignment horizontal="center" vertical="center"/>
    </xf>
    <xf numFmtId="2" fontId="0" fillId="0" borderId="23" xfId="0" applyNumberForma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v.niedersachsen.de\RLSB-OG\RLSB\07_Dez1_F\FiHi_Schulen\Vorlagen\Vorlagensatz%20PK%20mit%20Updates\Update%20PK%202023-07-01\06-2023%20aktuell%20aus%20dem%20Internet\Weitere%20Vorlagen%20zur%20PK-Pr&#252;fung\PK%20-%20Schulstifung%20im%20Bistum%20Osnabr&#252;ck%20-%20Relation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"/>
      <sheetName val="Johannes"/>
      <sheetName val="Marien"/>
      <sheetName val="Michael"/>
      <sheetName val="TMS"/>
      <sheetName val="U-Versorgung HS"/>
      <sheetName val="U-Versorgung RS"/>
      <sheetName val="U-Versorgung ObS"/>
      <sheetName val="U-Versorgung Gym"/>
      <sheetName val="Dat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6">
          <cell r="A6" t="str">
            <v>2020/21</v>
          </cell>
        </row>
        <row r="7">
          <cell r="A7" t="str">
            <v>2021/22</v>
          </cell>
        </row>
        <row r="8">
          <cell r="A8" t="str">
            <v>2022/23</v>
          </cell>
        </row>
        <row r="9">
          <cell r="A9" t="str">
            <v>2023/24</v>
          </cell>
        </row>
        <row r="10">
          <cell r="A10" t="str">
            <v>2024/25</v>
          </cell>
        </row>
        <row r="11">
          <cell r="A11" t="str">
            <v>2025/26</v>
          </cell>
        </row>
        <row r="12">
          <cell r="A12" t="str">
            <v>2026/27</v>
          </cell>
        </row>
        <row r="13">
          <cell r="A13" t="str">
            <v>2027/28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1F73D-8C0E-4758-A1C3-1C42E50E1330}">
  <dimension ref="A1:E13"/>
  <sheetViews>
    <sheetView showZeros="0" tabSelected="1" workbookViewId="0">
      <selection activeCell="E5" sqref="E5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96" t="s">
        <v>48</v>
      </c>
      <c r="B1" s="96"/>
      <c r="C1" s="96"/>
      <c r="D1" s="96"/>
      <c r="E1" s="96"/>
    </row>
    <row r="3" spans="1:5" x14ac:dyDescent="0.2">
      <c r="A3" s="97" t="s">
        <v>31</v>
      </c>
    </row>
    <row r="5" spans="1:5" x14ac:dyDescent="0.2">
      <c r="A5" s="97" t="s">
        <v>25</v>
      </c>
      <c r="D5" s="98" t="s">
        <v>7</v>
      </c>
      <c r="E5" s="102"/>
    </row>
    <row r="6" spans="1:5" ht="13.5" thickBot="1" x14ac:dyDescent="0.25"/>
    <row r="7" spans="1:5" s="1" customFormat="1" ht="26.25" customHeight="1" x14ac:dyDescent="0.2">
      <c r="A7" s="72" t="s">
        <v>0</v>
      </c>
      <c r="B7" s="74" t="s">
        <v>38</v>
      </c>
      <c r="C7" s="75"/>
      <c r="D7" s="76"/>
      <c r="E7" s="7"/>
    </row>
    <row r="8" spans="1:5" ht="26.25" customHeight="1" thickBot="1" x14ac:dyDescent="0.25">
      <c r="A8" s="73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60" t="s">
        <v>4</v>
      </c>
      <c r="B9" s="69">
        <f>C9+D9</f>
        <v>0</v>
      </c>
      <c r="C9" s="12"/>
      <c r="D9" s="61"/>
      <c r="E9" s="9" t="str">
        <f>IF(ISERROR(D9/B9),"",D9/B9)</f>
        <v/>
      </c>
    </row>
    <row r="10" spans="1:5" ht="31.5" customHeight="1" x14ac:dyDescent="0.2">
      <c r="A10" s="62" t="s">
        <v>5</v>
      </c>
      <c r="B10" s="63">
        <f>C10+D10</f>
        <v>0</v>
      </c>
      <c r="C10" s="64"/>
      <c r="D10" s="65"/>
      <c r="E10" s="66" t="str">
        <f>IF(ISERROR(D10/B10),"",D10/B10)</f>
        <v/>
      </c>
    </row>
    <row r="11" spans="1:5" ht="31.5" customHeight="1" thickBot="1" x14ac:dyDescent="0.25">
      <c r="A11" s="67" t="s">
        <v>36</v>
      </c>
      <c r="B11" s="11">
        <f>C11+D11</f>
        <v>0</v>
      </c>
      <c r="C11" s="13"/>
      <c r="D11" s="68"/>
      <c r="E11" s="10" t="str">
        <f>IF(ISERROR(D11/B11),"",D11/B11)</f>
        <v/>
      </c>
    </row>
    <row r="12" spans="1:5" s="100" customFormat="1" ht="13.5" thickBot="1" x14ac:dyDescent="0.25">
      <c r="E12" s="101"/>
    </row>
    <row r="13" spans="1:5" ht="31.5" customHeight="1" thickBot="1" x14ac:dyDescent="0.25">
      <c r="A13" s="44" t="s">
        <v>9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IAQSZwJaQmUqSmF+SLy7So2Z+xJkMx7zyMZ04OUMZW8DmmmNiA7tEvJkp83NRuC0w6pymfq7nv1Whyp6Dedu8A==" saltValue="oBjmDumDuvzIjpTqbXLx+Q==" spinCount="100000" sheet="1" objects="1" scenarios="1" selectLockedCells="1"/>
  <mergeCells count="3">
    <mergeCell ref="A7:A8"/>
    <mergeCell ref="B7:D7"/>
    <mergeCell ref="A1:E1"/>
  </mergeCells>
  <dataValidations count="1">
    <dataValidation type="list" allowBlank="1" showInputMessage="1" showErrorMessage="1" sqref="E5" xr:uid="{F2B8AECE-8150-4073-9A7A-F43F68389A6D}">
      <formula1>Schuljahr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12B8D-8914-409A-B50B-A7A262550469}">
  <dimension ref="A1:I12"/>
  <sheetViews>
    <sheetView showZeros="0"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103" t="s">
        <v>48</v>
      </c>
      <c r="B1" s="103"/>
      <c r="C1" s="103"/>
      <c r="D1" s="103"/>
      <c r="E1" s="103"/>
      <c r="F1" s="103"/>
      <c r="G1" s="103"/>
      <c r="H1" s="103"/>
      <c r="I1" s="103"/>
    </row>
    <row r="3" spans="1:9" x14ac:dyDescent="0.2">
      <c r="A3" s="97" t="s">
        <v>31</v>
      </c>
    </row>
    <row r="5" spans="1:9" x14ac:dyDescent="0.2">
      <c r="A5" s="104" t="s">
        <v>32</v>
      </c>
      <c r="E5" s="105" t="s">
        <v>7</v>
      </c>
      <c r="F5" s="99">
        <f>Dom!E5</f>
        <v>0</v>
      </c>
    </row>
    <row r="6" spans="1:9" ht="13.5" thickBot="1" x14ac:dyDescent="0.25"/>
    <row r="7" spans="1:9" s="14" customFormat="1" ht="31.5" customHeight="1" x14ac:dyDescent="0.2">
      <c r="A7" s="80" t="s">
        <v>13</v>
      </c>
      <c r="B7" s="77" t="s">
        <v>14</v>
      </c>
      <c r="C7" s="78"/>
      <c r="D7" s="79"/>
      <c r="E7" s="88" t="s">
        <v>17</v>
      </c>
      <c r="F7" s="90" t="s">
        <v>18</v>
      </c>
      <c r="G7" s="92" t="s">
        <v>19</v>
      </c>
      <c r="H7" s="94" t="s">
        <v>20</v>
      </c>
      <c r="I7" s="82" t="s">
        <v>21</v>
      </c>
    </row>
    <row r="8" spans="1:9" ht="13.5" thickBot="1" x14ac:dyDescent="0.25">
      <c r="A8" s="81"/>
      <c r="B8" s="18" t="s">
        <v>2</v>
      </c>
      <c r="C8" s="19" t="s">
        <v>16</v>
      </c>
      <c r="D8" s="20" t="s">
        <v>15</v>
      </c>
      <c r="E8" s="89"/>
      <c r="F8" s="91"/>
      <c r="G8" s="93"/>
      <c r="H8" s="95"/>
      <c r="I8" s="83"/>
    </row>
    <row r="9" spans="1:9" ht="31.5" customHeight="1" thickBot="1" x14ac:dyDescent="0.25">
      <c r="A9" s="55" t="s">
        <v>23</v>
      </c>
      <c r="B9" s="56">
        <f>C9+D9</f>
        <v>0</v>
      </c>
      <c r="C9" s="57"/>
      <c r="D9" s="58"/>
      <c r="E9" s="56">
        <v>23.5</v>
      </c>
      <c r="F9" s="59">
        <f>B9/E9</f>
        <v>0</v>
      </c>
      <c r="G9" s="71">
        <f>HVB!B9</f>
        <v>0</v>
      </c>
      <c r="H9" s="70" t="str">
        <f>IF(ISERROR(G9/F9),"",G9/F9)</f>
        <v/>
      </c>
      <c r="I9" s="53">
        <v>13.86</v>
      </c>
    </row>
    <row r="10" spans="1:9" s="106" customFormat="1" x14ac:dyDescent="0.2">
      <c r="C10" s="107"/>
      <c r="D10" s="107"/>
      <c r="E10" s="108"/>
      <c r="F10" s="107"/>
      <c r="G10" s="107"/>
      <c r="H10" s="107"/>
      <c r="I10" s="107"/>
    </row>
    <row r="12" spans="1:9" x14ac:dyDescent="0.2">
      <c r="A12" s="104" t="str">
        <f>IF(H9="","",IF(H9&gt;I9,"Die Schüler-Lehrer-Relation liegt über der der öffentlichen Schulen. Es ist keine Neuberechnung erforderlich!",IF(H9&lt;I9,"Die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uzGHTsk3SUU2jDv0MtxoR1GolBLG3rM8i1656nA4GeAbhAR98REcfRBxlm3zDcKW6rn4RDTh7QHdEMvHA2JhpQ==" saltValue="UUVYsLLYbxiL9O3MPOuPdA==" spinCount="100000" sheet="1" objects="1" scenarios="1" selectLockedCells="1"/>
  <mergeCells count="8">
    <mergeCell ref="A1:I1"/>
    <mergeCell ref="I7:I8"/>
    <mergeCell ref="A7:A8"/>
    <mergeCell ref="B7:D7"/>
    <mergeCell ref="E7:E8"/>
    <mergeCell ref="F7:F8"/>
    <mergeCell ref="G7:G8"/>
    <mergeCell ref="H7:H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70ED5-2007-489C-9C71-2372B36A1B86}">
  <dimension ref="A1:A13"/>
  <sheetViews>
    <sheetView workbookViewId="0">
      <selection activeCell="A6" sqref="A6:A13"/>
    </sheetView>
  </sheetViews>
  <sheetFormatPr baseColWidth="10" defaultRowHeight="12.75" x14ac:dyDescent="0.2"/>
  <sheetData>
    <row r="1" spans="1:1" x14ac:dyDescent="0.2">
      <c r="A1" t="s">
        <v>8</v>
      </c>
    </row>
    <row r="3" spans="1:1" x14ac:dyDescent="0.2">
      <c r="A3" t="s">
        <v>34</v>
      </c>
    </row>
    <row r="4" spans="1:1" x14ac:dyDescent="0.2">
      <c r="A4" t="s">
        <v>33</v>
      </c>
    </row>
    <row r="5" spans="1:1" x14ac:dyDescent="0.2">
      <c r="A5" t="s">
        <v>35</v>
      </c>
    </row>
    <row r="6" spans="1:1" x14ac:dyDescent="0.2">
      <c r="A6" t="s">
        <v>39</v>
      </c>
    </row>
    <row r="7" spans="1:1" x14ac:dyDescent="0.2">
      <c r="A7" t="s">
        <v>40</v>
      </c>
    </row>
    <row r="8" spans="1:1" x14ac:dyDescent="0.2">
      <c r="A8" t="s">
        <v>41</v>
      </c>
    </row>
    <row r="9" spans="1:1" x14ac:dyDescent="0.2">
      <c r="A9" t="s">
        <v>42</v>
      </c>
    </row>
    <row r="10" spans="1:1" x14ac:dyDescent="0.2">
      <c r="A10" t="s">
        <v>43</v>
      </c>
    </row>
    <row r="11" spans="1:1" x14ac:dyDescent="0.2">
      <c r="A11" t="s">
        <v>44</v>
      </c>
    </row>
    <row r="12" spans="1:1" x14ac:dyDescent="0.2">
      <c r="A12" t="s">
        <v>45</v>
      </c>
    </row>
    <row r="13" spans="1:1" x14ac:dyDescent="0.2">
      <c r="A13" t="s">
        <v>46</v>
      </c>
    </row>
  </sheetData>
  <sheetProtection algorithmName="SHA-512" hashValue="NBY0ULJYjU61B68Kjp1x/18n1vi/0YbJOV1JtgCUq61mEpP1zxoet6iWB5U8mjfJyuUQ/5YR/VFct1Vi5tbrxQ==" saltValue="KDr7hw/mIcUevYGXCdT1ow==" spinCount="100000" sheet="1" objects="1" scenarios="1" selectLockedCells="1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96" t="s">
        <v>48</v>
      </c>
      <c r="B1" s="96"/>
      <c r="C1" s="96"/>
      <c r="D1" s="96"/>
      <c r="E1" s="96"/>
    </row>
    <row r="3" spans="1:5" x14ac:dyDescent="0.2">
      <c r="A3" s="97" t="s">
        <v>31</v>
      </c>
    </row>
    <row r="5" spans="1:5" x14ac:dyDescent="0.2">
      <c r="A5" s="97" t="s">
        <v>26</v>
      </c>
      <c r="D5" s="98" t="s">
        <v>7</v>
      </c>
      <c r="E5" s="99">
        <f>Dom!E5</f>
        <v>0</v>
      </c>
    </row>
    <row r="6" spans="1:5" ht="13.5" thickBot="1" x14ac:dyDescent="0.25"/>
    <row r="7" spans="1:5" s="1" customFormat="1" ht="26.25" customHeight="1" x14ac:dyDescent="0.2">
      <c r="A7" s="72" t="s">
        <v>0</v>
      </c>
      <c r="B7" s="74" t="s">
        <v>38</v>
      </c>
      <c r="C7" s="75"/>
      <c r="D7" s="76"/>
      <c r="E7" s="7"/>
    </row>
    <row r="8" spans="1:5" ht="26.25" thickBot="1" x14ac:dyDescent="0.25">
      <c r="A8" s="73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60" t="s">
        <v>4</v>
      </c>
      <c r="B9" s="69">
        <f>C9+D9</f>
        <v>0</v>
      </c>
      <c r="C9" s="12"/>
      <c r="D9" s="61"/>
      <c r="E9" s="9" t="str">
        <f>IF(ISERROR(D9/B9),"",D9/B9)</f>
        <v/>
      </c>
    </row>
    <row r="10" spans="1:5" ht="31.5" customHeight="1" x14ac:dyDescent="0.2">
      <c r="A10" s="62" t="s">
        <v>5</v>
      </c>
      <c r="B10" s="63">
        <f>C10+D10</f>
        <v>0</v>
      </c>
      <c r="C10" s="64"/>
      <c r="D10" s="65"/>
      <c r="E10" s="66" t="str">
        <f>IF(ISERROR(D10/B10),"",D10/B10)</f>
        <v/>
      </c>
    </row>
    <row r="11" spans="1:5" ht="31.5" customHeight="1" thickBot="1" x14ac:dyDescent="0.25">
      <c r="A11" s="67" t="s">
        <v>36</v>
      </c>
      <c r="B11" s="11">
        <f>C11+D11</f>
        <v>0</v>
      </c>
      <c r="C11" s="13"/>
      <c r="D11" s="68"/>
      <c r="E11" s="10" t="str">
        <f>IF(ISERROR(D11/B11),"",D11/B11)</f>
        <v/>
      </c>
    </row>
    <row r="12" spans="1:5" s="100" customFormat="1" ht="13.5" thickBot="1" x14ac:dyDescent="0.25">
      <c r="E12" s="101"/>
    </row>
    <row r="13" spans="1:5" ht="31.5" customHeight="1" thickBot="1" x14ac:dyDescent="0.25">
      <c r="A13" s="44" t="s">
        <v>9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IV90Gh8nUSCJVVMMJ+lUIXRsNbSOSm3M07rRFNp1yS6GUVSM5EhG5Pt7ekGVVDhDwJPV2pNKFDqVbx2q+U62VQ==" saltValue="5G8bn8z0cqpHIb4oWFG2bg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96" t="s">
        <v>48</v>
      </c>
      <c r="B1" s="96"/>
      <c r="C1" s="96"/>
      <c r="D1" s="96"/>
      <c r="E1" s="96"/>
    </row>
    <row r="3" spans="1:5" x14ac:dyDescent="0.2">
      <c r="A3" s="97" t="s">
        <v>31</v>
      </c>
    </row>
    <row r="5" spans="1:5" x14ac:dyDescent="0.2">
      <c r="A5" s="97" t="s">
        <v>27</v>
      </c>
      <c r="D5" s="98" t="s">
        <v>7</v>
      </c>
      <c r="E5" s="99">
        <f>Dom!E5</f>
        <v>0</v>
      </c>
    </row>
    <row r="6" spans="1:5" ht="13.5" thickBot="1" x14ac:dyDescent="0.25"/>
    <row r="7" spans="1:5" s="1" customFormat="1" ht="26.25" customHeight="1" x14ac:dyDescent="0.2">
      <c r="A7" s="72" t="s">
        <v>0</v>
      </c>
      <c r="B7" s="74" t="s">
        <v>38</v>
      </c>
      <c r="C7" s="75"/>
      <c r="D7" s="76"/>
      <c r="E7" s="7"/>
    </row>
    <row r="8" spans="1:5" ht="26.25" thickBot="1" x14ac:dyDescent="0.25">
      <c r="A8" s="73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60" t="s">
        <v>4</v>
      </c>
      <c r="B9" s="69">
        <f>C9+D9</f>
        <v>0</v>
      </c>
      <c r="C9" s="12"/>
      <c r="D9" s="61"/>
      <c r="E9" s="9" t="str">
        <f>IF(ISERROR(D9/B9),"",D9/B9)</f>
        <v/>
      </c>
    </row>
    <row r="10" spans="1:5" ht="31.5" customHeight="1" x14ac:dyDescent="0.2">
      <c r="A10" s="62" t="s">
        <v>5</v>
      </c>
      <c r="B10" s="63">
        <f>C10+D10</f>
        <v>0</v>
      </c>
      <c r="C10" s="64"/>
      <c r="D10" s="65"/>
      <c r="E10" s="66" t="str">
        <f>IF(ISERROR(D10/B10),"",D10/B10)</f>
        <v/>
      </c>
    </row>
    <row r="11" spans="1:5" ht="31.5" customHeight="1" thickBot="1" x14ac:dyDescent="0.25">
      <c r="A11" s="67" t="s">
        <v>36</v>
      </c>
      <c r="B11" s="11">
        <f>C11+D11</f>
        <v>0</v>
      </c>
      <c r="C11" s="13"/>
      <c r="D11" s="68"/>
      <c r="E11" s="10" t="str">
        <f>IF(ISERROR(D11/B11),"",D11/B11)</f>
        <v/>
      </c>
    </row>
    <row r="12" spans="1:5" s="100" customFormat="1" ht="13.5" thickBot="1" x14ac:dyDescent="0.25">
      <c r="E12" s="101"/>
    </row>
    <row r="13" spans="1:5" ht="31.5" customHeight="1" thickBot="1" x14ac:dyDescent="0.25">
      <c r="A13" s="44" t="s">
        <v>9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wt8n1pbeGRy7Uic3L4QVCo8BoaiCoGESZCm4HhedRXMx3Dv8PRWOIqRP1KvpQ8p5CYvewMvz258PPYnfQQxLKA==" saltValue="Uz6dLNc4mkoFDxD/PSA6AQ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96" t="s">
        <v>48</v>
      </c>
      <c r="B1" s="96"/>
      <c r="C1" s="96"/>
      <c r="D1" s="96"/>
      <c r="E1" s="96"/>
    </row>
    <row r="3" spans="1:5" x14ac:dyDescent="0.2">
      <c r="A3" s="97" t="s">
        <v>31</v>
      </c>
    </row>
    <row r="5" spans="1:5" x14ac:dyDescent="0.2">
      <c r="A5" s="97" t="s">
        <v>28</v>
      </c>
      <c r="D5" s="98" t="s">
        <v>7</v>
      </c>
      <c r="E5" s="99">
        <f>Dom!E5</f>
        <v>0</v>
      </c>
    </row>
    <row r="6" spans="1:5" ht="13.5" thickBot="1" x14ac:dyDescent="0.25"/>
    <row r="7" spans="1:5" s="1" customFormat="1" ht="26.25" customHeight="1" x14ac:dyDescent="0.2">
      <c r="A7" s="72" t="s">
        <v>0</v>
      </c>
      <c r="B7" s="74" t="s">
        <v>38</v>
      </c>
      <c r="C7" s="75"/>
      <c r="D7" s="76"/>
      <c r="E7" s="7"/>
    </row>
    <row r="8" spans="1:5" ht="26.25" thickBot="1" x14ac:dyDescent="0.25">
      <c r="A8" s="73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60" t="s">
        <v>4</v>
      </c>
      <c r="B9" s="69">
        <f>C9+D9</f>
        <v>0</v>
      </c>
      <c r="C9" s="12"/>
      <c r="D9" s="61"/>
      <c r="E9" s="9" t="str">
        <f>IF(ISERROR(D9/B9),"",D9/B9)</f>
        <v/>
      </c>
    </row>
    <row r="10" spans="1:5" ht="31.5" customHeight="1" x14ac:dyDescent="0.2">
      <c r="A10" s="62" t="s">
        <v>5</v>
      </c>
      <c r="B10" s="63">
        <f>C10+D10</f>
        <v>0</v>
      </c>
      <c r="C10" s="64"/>
      <c r="D10" s="65"/>
      <c r="E10" s="66" t="str">
        <f>IF(ISERROR(D10/B10),"",D10/B10)</f>
        <v/>
      </c>
    </row>
    <row r="11" spans="1:5" ht="31.5" customHeight="1" thickBot="1" x14ac:dyDescent="0.25">
      <c r="A11" s="67" t="s">
        <v>36</v>
      </c>
      <c r="B11" s="11">
        <f>C11+D11</f>
        <v>0</v>
      </c>
      <c r="C11" s="13"/>
      <c r="D11" s="68"/>
      <c r="E11" s="10" t="str">
        <f>IF(ISERROR(D11/B11),"",D11/B11)</f>
        <v/>
      </c>
    </row>
    <row r="12" spans="1:5" s="100" customFormat="1" ht="13.5" thickBot="1" x14ac:dyDescent="0.25">
      <c r="E12" s="101"/>
    </row>
    <row r="13" spans="1:5" ht="31.5" customHeight="1" thickBot="1" x14ac:dyDescent="0.25">
      <c r="A13" s="44" t="s">
        <v>9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PcPlEt5cVtN5WFYqndhIVHfmZzxtsgLd/cNgh38uZh+OFQ6NlnawbCSzT6k+hBUhIKVnJnZpPuVpQk129XgiQA==" saltValue="X7n/d0QlBwyLKOftr9GZJQ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EFFF3-C9E7-484E-89F7-96BB85BDE64A}">
  <dimension ref="A1:E9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96" t="s">
        <v>48</v>
      </c>
      <c r="B1" s="96"/>
      <c r="C1" s="96"/>
      <c r="D1" s="96"/>
      <c r="E1" s="96"/>
    </row>
    <row r="3" spans="1:5" x14ac:dyDescent="0.2">
      <c r="A3" s="97" t="s">
        <v>31</v>
      </c>
    </row>
    <row r="5" spans="1:5" x14ac:dyDescent="0.2">
      <c r="A5" s="97" t="s">
        <v>29</v>
      </c>
      <c r="D5" s="98" t="s">
        <v>7</v>
      </c>
      <c r="E5" s="99">
        <f>Dom!E5</f>
        <v>0</v>
      </c>
    </row>
    <row r="6" spans="1:5" ht="13.5" thickBot="1" x14ac:dyDescent="0.25"/>
    <row r="7" spans="1:5" s="1" customFormat="1" ht="26.25" customHeight="1" x14ac:dyDescent="0.2">
      <c r="A7" s="72" t="s">
        <v>0</v>
      </c>
      <c r="B7" s="74" t="s">
        <v>38</v>
      </c>
      <c r="C7" s="75"/>
      <c r="D7" s="76"/>
      <c r="E7" s="7"/>
    </row>
    <row r="8" spans="1:5" ht="26.25" thickBot="1" x14ac:dyDescent="0.25">
      <c r="A8" s="73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60" t="s">
        <v>47</v>
      </c>
      <c r="B9" s="69">
        <f>C9+D9</f>
        <v>0</v>
      </c>
      <c r="C9" s="12"/>
      <c r="D9" s="61"/>
      <c r="E9" s="9" t="str">
        <f>IF(ISERROR(D9/B9),"",D9/B9)</f>
        <v/>
      </c>
    </row>
  </sheetData>
  <sheetProtection algorithmName="SHA-512" hashValue="YAlstWorceTz2g5dtAwsOL9CsfXovl0+IjBCSYOIT9vbJ9QmFoPPywnw/zRyi7ni1eA6kiOS1yauWWlukVDZMA==" saltValue="Qr3Px2MH+MBo7HFFKpa2Jg==" spinCount="100000" sheet="1" objects="1" scenarios="1" selectLockedCells="1"/>
  <mergeCells count="3">
    <mergeCell ref="A7:A8"/>
    <mergeCell ref="B7:D7"/>
    <mergeCell ref="A1:E1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3"/>
  <sheetViews>
    <sheetView showZeros="0" workbookViewId="0">
      <selection activeCell="C9" sqref="C9"/>
    </sheetView>
  </sheetViews>
  <sheetFormatPr baseColWidth="10" defaultRowHeight="12.75" x14ac:dyDescent="0.2"/>
  <cols>
    <col min="1" max="1" width="12.7109375" style="2" customWidth="1"/>
    <col min="2" max="5" width="16.7109375" style="2" customWidth="1"/>
    <col min="6" max="10" width="10.7109375" style="2" customWidth="1"/>
    <col min="11" max="16384" width="11.42578125" style="2"/>
  </cols>
  <sheetData>
    <row r="1" spans="1:5" x14ac:dyDescent="0.2">
      <c r="A1" s="96" t="s">
        <v>48</v>
      </c>
      <c r="B1" s="96"/>
      <c r="C1" s="96"/>
      <c r="D1" s="96"/>
      <c r="E1" s="96"/>
    </row>
    <row r="3" spans="1:5" x14ac:dyDescent="0.2">
      <c r="A3" s="97" t="s">
        <v>31</v>
      </c>
    </row>
    <row r="5" spans="1:5" x14ac:dyDescent="0.2">
      <c r="A5" s="97" t="s">
        <v>29</v>
      </c>
      <c r="D5" s="98" t="s">
        <v>7</v>
      </c>
      <c r="E5" s="99">
        <f>Dom!E5</f>
        <v>0</v>
      </c>
    </row>
    <row r="6" spans="1:5" ht="13.5" thickBot="1" x14ac:dyDescent="0.25"/>
    <row r="7" spans="1:5" s="1" customFormat="1" ht="26.25" customHeight="1" x14ac:dyDescent="0.2">
      <c r="A7" s="72" t="s">
        <v>0</v>
      </c>
      <c r="B7" s="74" t="s">
        <v>38</v>
      </c>
      <c r="C7" s="75"/>
      <c r="D7" s="76"/>
      <c r="E7" s="7"/>
    </row>
    <row r="8" spans="1:5" ht="26.25" thickBot="1" x14ac:dyDescent="0.25">
      <c r="A8" s="73"/>
      <c r="B8" s="41" t="s">
        <v>2</v>
      </c>
      <c r="C8" s="3" t="s">
        <v>3</v>
      </c>
      <c r="D8" s="42" t="s">
        <v>1</v>
      </c>
      <c r="E8" s="8" t="s">
        <v>6</v>
      </c>
    </row>
    <row r="9" spans="1:5" ht="31.5" customHeight="1" x14ac:dyDescent="0.2">
      <c r="A9" s="60" t="s">
        <v>4</v>
      </c>
      <c r="B9" s="69">
        <f>C9+D9</f>
        <v>0</v>
      </c>
      <c r="C9" s="12"/>
      <c r="D9" s="61"/>
      <c r="E9" s="9" t="str">
        <f>IF(ISERROR(D9/B9),"",D9/B9)</f>
        <v/>
      </c>
    </row>
    <row r="10" spans="1:5" ht="31.5" customHeight="1" x14ac:dyDescent="0.2">
      <c r="A10" s="62" t="s">
        <v>5</v>
      </c>
      <c r="B10" s="63">
        <f>C10+D10</f>
        <v>0</v>
      </c>
      <c r="C10" s="64"/>
      <c r="D10" s="65"/>
      <c r="E10" s="66" t="str">
        <f>IF(ISERROR(D10/B10),"",D10/B10)</f>
        <v/>
      </c>
    </row>
    <row r="11" spans="1:5" ht="31.5" customHeight="1" thickBot="1" x14ac:dyDescent="0.25">
      <c r="A11" s="67" t="s">
        <v>36</v>
      </c>
      <c r="B11" s="11">
        <f>C11+D11</f>
        <v>0</v>
      </c>
      <c r="C11" s="13"/>
      <c r="D11" s="68"/>
      <c r="E11" s="10" t="str">
        <f>IF(ISERROR(D11/B11),"",D11/B11)</f>
        <v/>
      </c>
    </row>
    <row r="12" spans="1:5" s="100" customFormat="1" ht="13.5" thickBot="1" x14ac:dyDescent="0.25">
      <c r="E12" s="101"/>
    </row>
    <row r="13" spans="1:5" ht="31.5" customHeight="1" thickBot="1" x14ac:dyDescent="0.25">
      <c r="A13" s="44" t="s">
        <v>9</v>
      </c>
      <c r="B13" s="6">
        <f>B9+B10+B11</f>
        <v>0</v>
      </c>
      <c r="C13" s="4">
        <f>C9+C10+C11</f>
        <v>0</v>
      </c>
      <c r="D13" s="5">
        <f>D9+D10+D11</f>
        <v>0</v>
      </c>
      <c r="E13" s="45" t="str">
        <f>IF(ISERROR(D13/B13),"",D13/B13)</f>
        <v/>
      </c>
    </row>
  </sheetData>
  <sheetProtection algorithmName="SHA-512" hashValue="YAlstWorceTz2g5dtAwsOL9CsfXovl0+IjBCSYOIT9vbJ9QmFoPPywnw/zRyi7ni1eA6kiOS1yauWWlukVDZMA==" saltValue="Qr3Px2MH+MBo7HFFKpa2Jg==" spinCount="100000" sheet="1" objects="1" scenarios="1" selectLockedCells="1"/>
  <mergeCells count="3">
    <mergeCell ref="B7:D7"/>
    <mergeCell ref="A7:A8"/>
    <mergeCell ref="A1:E1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/>
  <dimension ref="A1:I17"/>
  <sheetViews>
    <sheetView showZeros="0"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103" t="s">
        <v>48</v>
      </c>
      <c r="B1" s="103"/>
      <c r="C1" s="103"/>
      <c r="D1" s="103"/>
      <c r="E1" s="103"/>
      <c r="F1" s="103"/>
      <c r="G1" s="103"/>
      <c r="H1" s="103"/>
      <c r="I1" s="103"/>
    </row>
    <row r="3" spans="1:9" x14ac:dyDescent="0.2">
      <c r="A3" s="97" t="s">
        <v>31</v>
      </c>
    </row>
    <row r="5" spans="1:9" x14ac:dyDescent="0.2">
      <c r="A5" s="104" t="s">
        <v>11</v>
      </c>
      <c r="E5" s="105" t="s">
        <v>7</v>
      </c>
      <c r="F5" s="99">
        <f>Dom!E5</f>
        <v>0</v>
      </c>
    </row>
    <row r="6" spans="1:9" ht="13.5" thickBot="1" x14ac:dyDescent="0.25"/>
    <row r="7" spans="1:9" s="14" customFormat="1" ht="31.5" customHeight="1" x14ac:dyDescent="0.2">
      <c r="A7" s="80" t="s">
        <v>13</v>
      </c>
      <c r="B7" s="77" t="s">
        <v>14</v>
      </c>
      <c r="C7" s="78"/>
      <c r="D7" s="79"/>
      <c r="E7" s="88" t="s">
        <v>17</v>
      </c>
      <c r="F7" s="90" t="s">
        <v>18</v>
      </c>
      <c r="G7" s="92" t="s">
        <v>19</v>
      </c>
      <c r="H7" s="94" t="s">
        <v>20</v>
      </c>
      <c r="I7" s="82" t="s">
        <v>21</v>
      </c>
    </row>
    <row r="8" spans="1:9" ht="13.5" thickBot="1" x14ac:dyDescent="0.25">
      <c r="A8" s="81"/>
      <c r="B8" s="18" t="s">
        <v>2</v>
      </c>
      <c r="C8" s="19" t="s">
        <v>16</v>
      </c>
      <c r="D8" s="20" t="s">
        <v>15</v>
      </c>
      <c r="E8" s="89"/>
      <c r="F8" s="91"/>
      <c r="G8" s="93"/>
      <c r="H8" s="95"/>
      <c r="I8" s="83"/>
    </row>
    <row r="9" spans="1:9" ht="31.5" customHeight="1" x14ac:dyDescent="0.2">
      <c r="A9" s="21" t="s">
        <v>23</v>
      </c>
      <c r="B9" s="22">
        <f>C9+D9</f>
        <v>0</v>
      </c>
      <c r="C9" s="43"/>
      <c r="D9" s="36"/>
      <c r="E9" s="22">
        <v>27.5</v>
      </c>
      <c r="F9" s="23">
        <f>B9/E9</f>
        <v>0</v>
      </c>
      <c r="G9" s="49">
        <f>Dom!B9</f>
        <v>0</v>
      </c>
      <c r="H9" s="24" t="str">
        <f>IF(ISERROR(G9/F9),"",G9/F9)</f>
        <v/>
      </c>
      <c r="I9" s="84"/>
    </row>
    <row r="10" spans="1:9" ht="31.5" customHeight="1" x14ac:dyDescent="0.2">
      <c r="A10" s="16" t="s">
        <v>22</v>
      </c>
      <c r="B10" s="25">
        <f>C10+D10</f>
        <v>0</v>
      </c>
      <c r="C10" s="37"/>
      <c r="D10" s="38"/>
      <c r="E10" s="25">
        <v>27.5</v>
      </c>
      <c r="F10" s="26">
        <f>B10/E10</f>
        <v>0</v>
      </c>
      <c r="G10" s="50">
        <f>Johannes!B9</f>
        <v>0</v>
      </c>
      <c r="H10" s="27" t="str">
        <f>IF(ISERROR(G10/F10),"",G10/F10)</f>
        <v/>
      </c>
      <c r="I10" s="85"/>
    </row>
    <row r="11" spans="1:9" ht="31.5" customHeight="1" x14ac:dyDescent="0.2">
      <c r="A11" s="16" t="s">
        <v>10</v>
      </c>
      <c r="B11" s="25">
        <f>C11+D11</f>
        <v>0</v>
      </c>
      <c r="C11" s="37"/>
      <c r="D11" s="38"/>
      <c r="E11" s="25">
        <v>27.5</v>
      </c>
      <c r="F11" s="26">
        <f>B11/E11</f>
        <v>0</v>
      </c>
      <c r="G11" s="50">
        <f>Marien!B9</f>
        <v>0</v>
      </c>
      <c r="H11" s="27" t="str">
        <f>IF(ISERROR(G11/F11),"",G11/F11)</f>
        <v/>
      </c>
      <c r="I11" s="85"/>
    </row>
    <row r="12" spans="1:9" ht="31.5" customHeight="1" x14ac:dyDescent="0.2">
      <c r="A12" s="46" t="s">
        <v>24</v>
      </c>
      <c r="B12" s="25">
        <f>C12+D12</f>
        <v>0</v>
      </c>
      <c r="C12" s="47"/>
      <c r="D12" s="48"/>
      <c r="E12" s="25">
        <v>27.5</v>
      </c>
      <c r="F12" s="26">
        <f>B12/E12</f>
        <v>0</v>
      </c>
      <c r="G12" s="50">
        <f>Michael!B9</f>
        <v>0</v>
      </c>
      <c r="H12" s="27" t="str">
        <f>IF(ISERROR(G12/F12),"",G12/F12)</f>
        <v/>
      </c>
      <c r="I12" s="86"/>
    </row>
    <row r="13" spans="1:9" ht="31.5" customHeight="1" thickBot="1" x14ac:dyDescent="0.25">
      <c r="A13" s="17" t="s">
        <v>30</v>
      </c>
      <c r="B13" s="28">
        <f>C13+D13</f>
        <v>0</v>
      </c>
      <c r="C13" s="39"/>
      <c r="D13" s="40"/>
      <c r="E13" s="28">
        <v>27.5</v>
      </c>
      <c r="F13" s="29">
        <f>B13/E13</f>
        <v>0</v>
      </c>
      <c r="G13" s="51">
        <f>TMS!B9</f>
        <v>0</v>
      </c>
      <c r="H13" s="30" t="str">
        <f>IF(ISERROR(G13/F13),"",G13/F13)</f>
        <v/>
      </c>
      <c r="I13" s="87"/>
    </row>
    <row r="14" spans="1:9" s="106" customFormat="1" ht="13.5" thickBot="1" x14ac:dyDescent="0.25">
      <c r="C14" s="107"/>
      <c r="D14" s="107"/>
      <c r="E14" s="108"/>
      <c r="F14" s="107"/>
      <c r="G14" s="107"/>
      <c r="H14" s="107"/>
      <c r="I14" s="107"/>
    </row>
    <row r="15" spans="1:9" ht="31.5" customHeight="1" thickBot="1" x14ac:dyDescent="0.25">
      <c r="A15" s="31" t="s">
        <v>9</v>
      </c>
      <c r="B15" s="34">
        <f>SUM(B9:B13)</f>
        <v>0</v>
      </c>
      <c r="C15" s="32">
        <f>SUM(C9:C13)</f>
        <v>0</v>
      </c>
      <c r="D15" s="33">
        <f>SUM(D9:D13)</f>
        <v>0</v>
      </c>
      <c r="E15" s="34"/>
      <c r="F15" s="32">
        <f>SUM(F9:F13)</f>
        <v>0</v>
      </c>
      <c r="G15" s="52">
        <f>SUM(G9:G13)</f>
        <v>0</v>
      </c>
      <c r="H15" s="54" t="str">
        <f>IF(ISERROR(G15/F15),"",G15/F15)</f>
        <v/>
      </c>
      <c r="I15" s="53">
        <v>10.55</v>
      </c>
    </row>
    <row r="17" spans="1:1" x14ac:dyDescent="0.2">
      <c r="A17" s="104" t="str">
        <f>IF(H15="","",IF(H15&gt;I15,"Die Schüler-Lehrer-Relation liegt über der der öffentlichen Schulen. Es ist keine Neuberechnung erforderlich!",IF(H15&lt;I15,"Die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4Vp2VoKYP+7TE0k1sU8x01N4a3AulfRXmOxepQ5ya7cPLpwmc8qwz7Q3wz7fhvhJcdNtfnBEvyCErFlOBbvCgw==" saltValue="0bpveAYHhO9AxRw4je6/Yg==" spinCount="100000" sheet="1" objects="1" scenarios="1" selectLockedCells="1"/>
  <mergeCells count="9">
    <mergeCell ref="A1:I1"/>
    <mergeCell ref="B7:D7"/>
    <mergeCell ref="A7:A8"/>
    <mergeCell ref="I7:I8"/>
    <mergeCell ref="I9:I13"/>
    <mergeCell ref="E7:E8"/>
    <mergeCell ref="F7:F8"/>
    <mergeCell ref="G7:G8"/>
    <mergeCell ref="H7:H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I17"/>
  <sheetViews>
    <sheetView showZeros="0"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103" t="s">
        <v>48</v>
      </c>
      <c r="B1" s="103"/>
      <c r="C1" s="103"/>
      <c r="D1" s="103"/>
      <c r="E1" s="103"/>
      <c r="F1" s="103"/>
      <c r="G1" s="103"/>
      <c r="H1" s="103"/>
      <c r="I1" s="103"/>
    </row>
    <row r="3" spans="1:9" x14ac:dyDescent="0.2">
      <c r="A3" s="97" t="s">
        <v>31</v>
      </c>
    </row>
    <row r="5" spans="1:9" x14ac:dyDescent="0.2">
      <c r="A5" s="104" t="s">
        <v>12</v>
      </c>
      <c r="E5" s="105" t="s">
        <v>7</v>
      </c>
      <c r="F5" s="99">
        <f>Dom!E5</f>
        <v>0</v>
      </c>
    </row>
    <row r="6" spans="1:9" ht="13.5" thickBot="1" x14ac:dyDescent="0.25"/>
    <row r="7" spans="1:9" s="14" customFormat="1" ht="31.5" customHeight="1" x14ac:dyDescent="0.2">
      <c r="A7" s="80" t="s">
        <v>13</v>
      </c>
      <c r="B7" s="77" t="s">
        <v>14</v>
      </c>
      <c r="C7" s="78"/>
      <c r="D7" s="79"/>
      <c r="E7" s="88" t="s">
        <v>17</v>
      </c>
      <c r="F7" s="90" t="s">
        <v>18</v>
      </c>
      <c r="G7" s="92" t="s">
        <v>19</v>
      </c>
      <c r="H7" s="94" t="s">
        <v>20</v>
      </c>
      <c r="I7" s="82" t="s">
        <v>21</v>
      </c>
    </row>
    <row r="8" spans="1:9" ht="13.5" thickBot="1" x14ac:dyDescent="0.25">
      <c r="A8" s="81"/>
      <c r="B8" s="18" t="s">
        <v>2</v>
      </c>
      <c r="C8" s="19" t="s">
        <v>16</v>
      </c>
      <c r="D8" s="20" t="s">
        <v>15</v>
      </c>
      <c r="E8" s="89"/>
      <c r="F8" s="91"/>
      <c r="G8" s="93"/>
      <c r="H8" s="95"/>
      <c r="I8" s="83"/>
    </row>
    <row r="9" spans="1:9" ht="31.5" customHeight="1" x14ac:dyDescent="0.2">
      <c r="A9" s="21" t="s">
        <v>23</v>
      </c>
      <c r="B9" s="22">
        <f>C9+D9</f>
        <v>0</v>
      </c>
      <c r="C9" s="35"/>
      <c r="D9" s="36"/>
      <c r="E9" s="22">
        <v>26.5</v>
      </c>
      <c r="F9" s="23">
        <f>B9/E9</f>
        <v>0</v>
      </c>
      <c r="G9" s="49">
        <f>Dom!B10</f>
        <v>0</v>
      </c>
      <c r="H9" s="24" t="str">
        <f>IF(ISERROR(G9/F9),"",G9/F9)</f>
        <v/>
      </c>
      <c r="I9" s="84"/>
    </row>
    <row r="10" spans="1:9" ht="31.5" customHeight="1" x14ac:dyDescent="0.2">
      <c r="A10" s="16" t="s">
        <v>22</v>
      </c>
      <c r="B10" s="25">
        <f>C10+D10</f>
        <v>0</v>
      </c>
      <c r="C10" s="37"/>
      <c r="D10" s="38"/>
      <c r="E10" s="25">
        <v>26.5</v>
      </c>
      <c r="F10" s="26">
        <f>B10/E10</f>
        <v>0</v>
      </c>
      <c r="G10" s="50">
        <f>Johannes!B10</f>
        <v>0</v>
      </c>
      <c r="H10" s="27" t="str">
        <f>IF(ISERROR(G10/F10),"",G10/F10)</f>
        <v/>
      </c>
      <c r="I10" s="85"/>
    </row>
    <row r="11" spans="1:9" ht="31.5" customHeight="1" x14ac:dyDescent="0.2">
      <c r="A11" s="16" t="s">
        <v>10</v>
      </c>
      <c r="B11" s="25">
        <f>C11+D11</f>
        <v>0</v>
      </c>
      <c r="C11" s="37"/>
      <c r="D11" s="38"/>
      <c r="E11" s="25">
        <v>26.5</v>
      </c>
      <c r="F11" s="26">
        <f>B11/E11</f>
        <v>0</v>
      </c>
      <c r="G11" s="50">
        <f>Marien!B10</f>
        <v>0</v>
      </c>
      <c r="H11" s="27" t="str">
        <f>IF(ISERROR(G11/F11),"",G11/F11)</f>
        <v/>
      </c>
      <c r="I11" s="85"/>
    </row>
    <row r="12" spans="1:9" ht="31.5" customHeight="1" x14ac:dyDescent="0.2">
      <c r="A12" s="46" t="s">
        <v>24</v>
      </c>
      <c r="B12" s="25">
        <f>C12+D12</f>
        <v>0</v>
      </c>
      <c r="C12" s="47"/>
      <c r="D12" s="48"/>
      <c r="E12" s="25">
        <v>26.5</v>
      </c>
      <c r="F12" s="26">
        <f>B12/E12</f>
        <v>0</v>
      </c>
      <c r="G12" s="50">
        <f>Michael!B10</f>
        <v>0</v>
      </c>
      <c r="H12" s="27" t="str">
        <f>IF(ISERROR(G12/F12),"",G12/F12)</f>
        <v/>
      </c>
      <c r="I12" s="86"/>
    </row>
    <row r="13" spans="1:9" ht="31.5" customHeight="1" thickBot="1" x14ac:dyDescent="0.25">
      <c r="A13" s="17" t="s">
        <v>30</v>
      </c>
      <c r="B13" s="28">
        <f>C13+D13</f>
        <v>0</v>
      </c>
      <c r="C13" s="39"/>
      <c r="D13" s="40"/>
      <c r="E13" s="28">
        <v>26.5</v>
      </c>
      <c r="F13" s="29">
        <f>B13/E13</f>
        <v>0</v>
      </c>
      <c r="G13" s="51">
        <f>TMS!B10</f>
        <v>0</v>
      </c>
      <c r="H13" s="30" t="str">
        <f>IF(ISERROR(G13/F13),"",G13/F13)</f>
        <v/>
      </c>
      <c r="I13" s="87"/>
    </row>
    <row r="14" spans="1:9" s="106" customFormat="1" ht="13.5" thickBot="1" x14ac:dyDescent="0.25">
      <c r="C14" s="107"/>
      <c r="D14" s="107"/>
      <c r="E14" s="108"/>
      <c r="F14" s="107"/>
      <c r="G14" s="107"/>
      <c r="H14" s="107"/>
      <c r="I14" s="107"/>
    </row>
    <row r="15" spans="1:9" ht="31.5" customHeight="1" thickBot="1" x14ac:dyDescent="0.25">
      <c r="A15" s="31" t="s">
        <v>9</v>
      </c>
      <c r="B15" s="34">
        <f>SUM(B9:B13)</f>
        <v>0</v>
      </c>
      <c r="C15" s="32">
        <f>SUM(C9:C13)</f>
        <v>0</v>
      </c>
      <c r="D15" s="33">
        <f>SUM(D9:D13)</f>
        <v>0</v>
      </c>
      <c r="E15" s="34"/>
      <c r="F15" s="32">
        <f>SUM(F9:F13)</f>
        <v>0</v>
      </c>
      <c r="G15" s="52">
        <f>SUM(G9:G13)</f>
        <v>0</v>
      </c>
      <c r="H15" s="54" t="str">
        <f>IF(ISERROR(G15/F15),"",G15/F15)</f>
        <v/>
      </c>
      <c r="I15" s="53">
        <v>16.190000000000001</v>
      </c>
    </row>
    <row r="17" spans="1:1" x14ac:dyDescent="0.2">
      <c r="A17" s="104" t="str">
        <f>IF(H15="","",IF(H15&gt;I15,"Die Schüler-Lehrer-Relation liegt über der der öffentlichen Schulen. Es ist keine Neuberechnung erforderlich!",IF(H15&lt;I15,"Die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uzGHTsk3SUU2jDv0MtxoR1GolBLG3rM8i1656nA4GeAbhAR98REcfRBxlm3zDcKW6rn4RDTh7QHdEMvHA2JhpQ==" saltValue="UUVYsLLYbxiL9O3MPOuPdA==" spinCount="100000" sheet="1" objects="1" scenarios="1" selectLockedCells="1"/>
  <mergeCells count="9">
    <mergeCell ref="A1:I1"/>
    <mergeCell ref="B7:D7"/>
    <mergeCell ref="A7:A8"/>
    <mergeCell ref="I7:I8"/>
    <mergeCell ref="I9:I13"/>
    <mergeCell ref="E7:E8"/>
    <mergeCell ref="F7:F8"/>
    <mergeCell ref="G7:G8"/>
    <mergeCell ref="H7:H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754E0-82A9-4C55-B84A-9CB60E0C3FC3}">
  <dimension ref="A1:I17"/>
  <sheetViews>
    <sheetView showZeros="0" workbookViewId="0">
      <selection activeCell="C9" sqref="C9"/>
    </sheetView>
  </sheetViews>
  <sheetFormatPr baseColWidth="10" defaultColWidth="11.42578125" defaultRowHeight="12.75" x14ac:dyDescent="0.2"/>
  <cols>
    <col min="1" max="1" width="17.5703125" style="15" customWidth="1"/>
    <col min="2" max="4" width="10.7109375" style="15" customWidth="1"/>
    <col min="5" max="5" width="12.7109375" style="15" customWidth="1"/>
    <col min="6" max="9" width="14.7109375" style="15" customWidth="1"/>
    <col min="10" max="16384" width="11.42578125" style="15"/>
  </cols>
  <sheetData>
    <row r="1" spans="1:9" x14ac:dyDescent="0.2">
      <c r="A1" s="103" t="s">
        <v>48</v>
      </c>
      <c r="B1" s="103"/>
      <c r="C1" s="103"/>
      <c r="D1" s="103"/>
      <c r="E1" s="103"/>
      <c r="F1" s="103"/>
      <c r="G1" s="103"/>
      <c r="H1" s="103"/>
      <c r="I1" s="103"/>
    </row>
    <row r="3" spans="1:9" x14ac:dyDescent="0.2">
      <c r="A3" s="97" t="s">
        <v>31</v>
      </c>
    </row>
    <row r="5" spans="1:9" x14ac:dyDescent="0.2">
      <c r="A5" s="104" t="s">
        <v>37</v>
      </c>
      <c r="E5" s="105" t="s">
        <v>7</v>
      </c>
      <c r="F5" s="99">
        <f>Dom!E5</f>
        <v>0</v>
      </c>
    </row>
    <row r="6" spans="1:9" ht="13.5" thickBot="1" x14ac:dyDescent="0.25"/>
    <row r="7" spans="1:9" s="14" customFormat="1" ht="31.5" customHeight="1" x14ac:dyDescent="0.2">
      <c r="A7" s="80" t="s">
        <v>13</v>
      </c>
      <c r="B7" s="77" t="s">
        <v>14</v>
      </c>
      <c r="C7" s="78"/>
      <c r="D7" s="79"/>
      <c r="E7" s="88" t="s">
        <v>17</v>
      </c>
      <c r="F7" s="90" t="s">
        <v>18</v>
      </c>
      <c r="G7" s="92" t="s">
        <v>19</v>
      </c>
      <c r="H7" s="94" t="s">
        <v>20</v>
      </c>
      <c r="I7" s="82" t="s">
        <v>21</v>
      </c>
    </row>
    <row r="8" spans="1:9" ht="13.5" thickBot="1" x14ac:dyDescent="0.25">
      <c r="A8" s="81"/>
      <c r="B8" s="18" t="s">
        <v>2</v>
      </c>
      <c r="C8" s="19" t="s">
        <v>16</v>
      </c>
      <c r="D8" s="20" t="s">
        <v>15</v>
      </c>
      <c r="E8" s="89"/>
      <c r="F8" s="91"/>
      <c r="G8" s="93"/>
      <c r="H8" s="95"/>
      <c r="I8" s="83"/>
    </row>
    <row r="9" spans="1:9" ht="31.5" customHeight="1" x14ac:dyDescent="0.2">
      <c r="A9" s="21" t="s">
        <v>23</v>
      </c>
      <c r="B9" s="22">
        <f>C9+D9</f>
        <v>0</v>
      </c>
      <c r="C9" s="35"/>
      <c r="D9" s="36"/>
      <c r="E9" s="22">
        <v>25.5</v>
      </c>
      <c r="F9" s="23">
        <f>B9/E9</f>
        <v>0</v>
      </c>
      <c r="G9" s="49">
        <f>Dom!B11</f>
        <v>0</v>
      </c>
      <c r="H9" s="24" t="str">
        <f>IF(ISERROR(G9/F9),"",G9/F9)</f>
        <v/>
      </c>
      <c r="I9" s="84"/>
    </row>
    <row r="10" spans="1:9" ht="31.5" customHeight="1" x14ac:dyDescent="0.2">
      <c r="A10" s="16" t="s">
        <v>22</v>
      </c>
      <c r="B10" s="25">
        <f>C10+D10</f>
        <v>0</v>
      </c>
      <c r="C10" s="37"/>
      <c r="D10" s="38"/>
      <c r="E10" s="25">
        <v>25.5</v>
      </c>
      <c r="F10" s="26">
        <f>B10/E10</f>
        <v>0</v>
      </c>
      <c r="G10" s="50">
        <f>Johannes!B11</f>
        <v>0</v>
      </c>
      <c r="H10" s="27" t="str">
        <f>IF(ISERROR(G10/F10),"",G10/F10)</f>
        <v/>
      </c>
      <c r="I10" s="85"/>
    </row>
    <row r="11" spans="1:9" ht="31.5" customHeight="1" x14ac:dyDescent="0.2">
      <c r="A11" s="16" t="s">
        <v>10</v>
      </c>
      <c r="B11" s="25">
        <f>C11+D11</f>
        <v>0</v>
      </c>
      <c r="C11" s="37"/>
      <c r="D11" s="38"/>
      <c r="E11" s="25">
        <v>25.5</v>
      </c>
      <c r="F11" s="26">
        <f>B11/E11</f>
        <v>0</v>
      </c>
      <c r="G11" s="50">
        <f>Marien!B11</f>
        <v>0</v>
      </c>
      <c r="H11" s="27" t="str">
        <f>IF(ISERROR(G11/F11),"",G11/F11)</f>
        <v/>
      </c>
      <c r="I11" s="85"/>
    </row>
    <row r="12" spans="1:9" ht="31.5" customHeight="1" x14ac:dyDescent="0.2">
      <c r="A12" s="46" t="s">
        <v>24</v>
      </c>
      <c r="B12" s="25">
        <f>C12+D12</f>
        <v>0</v>
      </c>
      <c r="C12" s="47"/>
      <c r="D12" s="48"/>
      <c r="E12" s="25">
        <v>25.5</v>
      </c>
      <c r="F12" s="26">
        <f>B12/E12</f>
        <v>0</v>
      </c>
      <c r="G12" s="50">
        <f>Michael!B11</f>
        <v>0</v>
      </c>
      <c r="H12" s="27" t="str">
        <f>IF(ISERROR(G12/F12),"",G12/F12)</f>
        <v/>
      </c>
      <c r="I12" s="86"/>
    </row>
    <row r="13" spans="1:9" ht="31.5" customHeight="1" thickBot="1" x14ac:dyDescent="0.25">
      <c r="A13" s="17" t="s">
        <v>30</v>
      </c>
      <c r="B13" s="28">
        <f>C13+D13</f>
        <v>0</v>
      </c>
      <c r="C13" s="39"/>
      <c r="D13" s="40"/>
      <c r="E13" s="28">
        <v>25.5</v>
      </c>
      <c r="F13" s="29">
        <f>B13/E13</f>
        <v>0</v>
      </c>
      <c r="G13" s="51">
        <f>TMS!B11</f>
        <v>0</v>
      </c>
      <c r="H13" s="30" t="str">
        <f>IF(ISERROR(G13/F13),"",G13/F13)</f>
        <v/>
      </c>
      <c r="I13" s="87"/>
    </row>
    <row r="14" spans="1:9" s="106" customFormat="1" ht="13.5" thickBot="1" x14ac:dyDescent="0.25">
      <c r="C14" s="107"/>
      <c r="D14" s="107"/>
      <c r="E14" s="108"/>
      <c r="F14" s="107"/>
      <c r="G14" s="107"/>
      <c r="H14" s="107"/>
      <c r="I14" s="107"/>
    </row>
    <row r="15" spans="1:9" ht="31.5" customHeight="1" thickBot="1" x14ac:dyDescent="0.25">
      <c r="A15" s="31" t="s">
        <v>9</v>
      </c>
      <c r="B15" s="34">
        <f>SUM(B9:B13)</f>
        <v>0</v>
      </c>
      <c r="C15" s="32">
        <f>SUM(C9:C13)</f>
        <v>0</v>
      </c>
      <c r="D15" s="33">
        <f>SUM(D9:D13)</f>
        <v>0</v>
      </c>
      <c r="E15" s="34"/>
      <c r="F15" s="32">
        <f>SUM(F9:F13)</f>
        <v>0</v>
      </c>
      <c r="G15" s="52">
        <f>SUM(G9:G13)</f>
        <v>0</v>
      </c>
      <c r="H15" s="54" t="str">
        <f>IF(ISERROR(G15/F15),"",G15/F15)</f>
        <v/>
      </c>
      <c r="I15" s="53">
        <v>12.38</v>
      </c>
    </row>
    <row r="17" spans="1:1" x14ac:dyDescent="0.2">
      <c r="A17" s="104" t="str">
        <f>IF(H15="","",IF(H15&gt;I15,"Die Schüler-Lehrer-Relation liegt über der der öffentlichen Schulen. Es ist keine Neuberechnung erforderlich!",IF(H15&lt;I15,"Die Schüler-Lehrer-Relation liegt unter der der öffentlichen Schulen! Neuberechnung nach § 155 Abs. 1 Satz 6 NSchG ist erforderlich!","Die Schüler-Lehrer-Relation entspricht der der öffentlichen Schulen. Eine Neuberechnung ist nicht erforderlich!")))</f>
        <v/>
      </c>
    </row>
  </sheetData>
  <sheetProtection algorithmName="SHA-512" hashValue="uzGHTsk3SUU2jDv0MtxoR1GolBLG3rM8i1656nA4GeAbhAR98REcfRBxlm3zDcKW6rn4RDTh7QHdEMvHA2JhpQ==" saltValue="UUVYsLLYbxiL9O3MPOuPdA==" spinCount="100000" sheet="1" objects="1" scenarios="1" selectLockedCells="1"/>
  <mergeCells count="9">
    <mergeCell ref="A1:I1"/>
    <mergeCell ref="I7:I8"/>
    <mergeCell ref="I9:I13"/>
    <mergeCell ref="A7:A8"/>
    <mergeCell ref="B7:D7"/>
    <mergeCell ref="E7:E8"/>
    <mergeCell ref="F7:F8"/>
    <mergeCell ref="G7:G8"/>
    <mergeCell ref="H7:H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Dom</vt:lpstr>
      <vt:lpstr>Johannes</vt:lpstr>
      <vt:lpstr>Marien</vt:lpstr>
      <vt:lpstr>Michael</vt:lpstr>
      <vt:lpstr>HVB</vt:lpstr>
      <vt:lpstr>TMS</vt:lpstr>
      <vt:lpstr>U-Versorgung HS</vt:lpstr>
      <vt:lpstr>U-Versorgung RS</vt:lpstr>
      <vt:lpstr>U-Versorgung ObS</vt:lpstr>
      <vt:lpstr>U-Versorgung Gym</vt:lpstr>
      <vt:lpstr>Daten</vt:lpstr>
      <vt:lpstr>Schuljahr</vt:lpstr>
    </vt:vector>
  </TitlesOfParts>
  <Company>Lüneburg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Fänger</dc:creator>
  <cp:lastModifiedBy>Hildebrand, Ingrid (RLSB-LG)</cp:lastModifiedBy>
  <cp:lastPrinted>2023-07-10T09:05:28Z</cp:lastPrinted>
  <dcterms:created xsi:type="dcterms:W3CDTF">2007-03-09T09:30:36Z</dcterms:created>
  <dcterms:modified xsi:type="dcterms:W3CDTF">2023-07-10T09:07:03Z</dcterms:modified>
</cp:coreProperties>
</file>