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S:\07_Dez1_F\FiHi_Schulen\Vorlagen\Vorlagensatz PK mit Updates\Update PK 2023-07-01\fertig zur kritischen Durchsicht\Weitere Vorlagen zur PK-Prüfung\"/>
    </mc:Choice>
  </mc:AlternateContent>
  <xr:revisionPtr revIDLastSave="0" documentId="13_ncr:1_{1E07860D-BF74-4A21-ACCF-AA8EA618D2B9}" xr6:coauthVersionLast="36" xr6:coauthVersionMax="36" xr10:uidLastSave="{00000000-0000-0000-0000-000000000000}"/>
  <bookViews>
    <workbookView xWindow="0" yWindow="0" windowWidth="28800" windowHeight="14240" tabRatio="900" xr2:uid="{00000000-000D-0000-FFFF-FFFF00000000}"/>
  </bookViews>
  <sheets>
    <sheet name="U-Versorgung GS" sheetId="17" r:id="rId1"/>
    <sheet name="U-Versorgung Gym" sheetId="10" r:id="rId2"/>
    <sheet name="U-Versorgung IGS" sheetId="18" r:id="rId3"/>
    <sheet name="Daten" sheetId="2" state="hidden" r:id="rId4"/>
  </sheets>
  <externalReferences>
    <externalReference r:id="rId5"/>
  </externalReferences>
  <definedNames>
    <definedName name="Schuljahre" localSheetId="0">[1]Daten!$A$2:$A$9</definedName>
    <definedName name="Schuljahre" localSheetId="2">[1]Daten!$A$2:$A$9</definedName>
    <definedName name="SJ">Daten!$A$5:$A$13</definedName>
  </definedNames>
  <calcPr calcId="191029"/>
</workbook>
</file>

<file path=xl/calcChain.xml><?xml version="1.0" encoding="utf-8"?>
<calcChain xmlns="http://schemas.openxmlformats.org/spreadsheetml/2006/main">
  <c r="F5" i="18" l="1"/>
  <c r="B9" i="18"/>
  <c r="F9" i="18" s="1"/>
  <c r="H9" i="18" s="1"/>
  <c r="A11" i="18" s="1"/>
  <c r="B10" i="10"/>
  <c r="F10" i="10" s="1"/>
  <c r="F5" i="10"/>
  <c r="B9" i="17"/>
  <c r="F9" i="17" s="1"/>
  <c r="H9" i="17" s="1"/>
  <c r="A11" i="17" s="1"/>
  <c r="G13" i="10"/>
  <c r="B9" i="10"/>
  <c r="B11" i="10"/>
  <c r="F11" i="10" s="1"/>
  <c r="H11" i="10" s="1"/>
  <c r="C13" i="10"/>
  <c r="D13" i="10"/>
  <c r="F9" i="10"/>
  <c r="H9" i="10" s="1"/>
  <c r="F13" i="10" l="1"/>
  <c r="H13" i="10" s="1"/>
  <c r="A15" i="10" s="1"/>
  <c r="H10" i="10"/>
  <c r="B13" i="10"/>
</calcChain>
</file>

<file path=xl/sharedStrings.xml><?xml version="1.0" encoding="utf-8"?>
<sst xmlns="http://schemas.openxmlformats.org/spreadsheetml/2006/main" count="61" uniqueCount="36">
  <si>
    <t>Schulform</t>
  </si>
  <si>
    <t>gesamt</t>
  </si>
  <si>
    <t>Schuljahr:</t>
  </si>
  <si>
    <t>Schuljahre</t>
  </si>
  <si>
    <t>Gesamt</t>
  </si>
  <si>
    <t>Schule</t>
  </si>
  <si>
    <t>Unterrichtsstunden-Ist</t>
  </si>
  <si>
    <t>eigene LK</t>
  </si>
  <si>
    <t>Landes-LK</t>
  </si>
  <si>
    <t>RStdZ</t>
  </si>
  <si>
    <t>VZLE</t>
  </si>
  <si>
    <t>SchZ</t>
  </si>
  <si>
    <t>SLR</t>
  </si>
  <si>
    <t>SLR öS</t>
  </si>
  <si>
    <t>Grundschulen</t>
  </si>
  <si>
    <t>Ermittlung der Schüler-Lehrer-Relationen nach § 155 NSchG</t>
  </si>
  <si>
    <t>Gymnasien</t>
  </si>
  <si>
    <t>Waldschule Eichel-
kamp Wolfsburg</t>
  </si>
  <si>
    <t>Andreanum
Hildesheim</t>
  </si>
  <si>
    <t>Ev. Gymnasium
Nordhorn</t>
  </si>
  <si>
    <t>Philipp-Melanch-thon-Gym. Meine</t>
  </si>
  <si>
    <t>2018/19</t>
  </si>
  <si>
    <t>2019/20</t>
  </si>
  <si>
    <t>IGS Wunstorf</t>
  </si>
  <si>
    <t>Integrierte Gesamtschule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</si>
  <si>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</si>
  <si>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</si>
  <si>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</si>
  <si>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</si>
  <si>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</si>
  <si>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</si>
  <si>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</si>
  <si>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</si>
  <si>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</si>
  <si>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PK - RLSB Lüneburg, Dez. 1, Fachbereich 1F, Stand: 01.07.2023</t>
  </si>
  <si>
    <t xml:space="preserve">Hannover,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</si>
</sst>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2" fontId="1" fillId="0" borderId="5" xfId="0" applyNumberFormat="1" applyFont="1" applyBorder="1" applyAlignment="1" applyProtection="1">
      <alignment horizontal="center" vertical="center"/>
    </xf>
    <xf numFmtId="2" fontId="1" fillId="0" borderId="6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1" fontId="1" fillId="0" borderId="6" xfId="0" applyNumberFormat="1" applyFont="1" applyBorder="1" applyAlignment="1" applyProtection="1">
      <alignment horizontal="center" vertical="center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0" borderId="8" xfId="0" applyNumberFormat="1" applyFont="1" applyFill="1" applyBorder="1" applyAlignment="1" applyProtection="1">
      <alignment horizontal="center" vertical="center"/>
    </xf>
    <xf numFmtId="2" fontId="0" fillId="0" borderId="9" xfId="0" applyNumberFormat="1" applyFill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2" fontId="4" fillId="0" borderId="5" xfId="0" applyNumberFormat="1" applyFont="1" applyBorder="1" applyAlignment="1" applyProtection="1">
      <alignment horizontal="center" vertical="center"/>
    </xf>
    <xf numFmtId="2" fontId="4" fillId="2" borderId="5" xfId="0" applyNumberFormat="1" applyFont="1" applyFill="1" applyBorder="1" applyAlignment="1" applyProtection="1">
      <alignment horizontal="center" vertical="center"/>
      <protection locked="0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2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2" fontId="4" fillId="2" borderId="15" xfId="0" applyNumberFormat="1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2" fontId="4" fillId="0" borderId="19" xfId="0" applyNumberFormat="1" applyFont="1" applyBorder="1" applyAlignment="1" applyProtection="1">
      <alignment horizontal="center" vertical="center"/>
    </xf>
    <xf numFmtId="2" fontId="4" fillId="2" borderId="20" xfId="0" applyNumberFormat="1" applyFont="1" applyFill="1" applyBorder="1" applyAlignment="1" applyProtection="1">
      <alignment horizontal="center" vertical="center"/>
      <protection locked="0"/>
    </xf>
    <xf numFmtId="2" fontId="4" fillId="2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</xf>
    <xf numFmtId="2" fontId="0" fillId="0" borderId="22" xfId="0" applyNumberFormat="1" applyFill="1" applyBorder="1" applyAlignment="1" applyProtection="1">
      <alignment horizontal="center" vertical="center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2" fontId="0" fillId="0" borderId="0" xfId="0" applyNumberFormat="1" applyBorder="1" applyAlignment="1" applyProtection="1">
      <alignment vertical="center"/>
    </xf>
    <xf numFmtId="2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9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2" fontId="0" fillId="0" borderId="10" xfId="0" applyNumberFormat="1" applyFill="1" applyBorder="1" applyAlignment="1" applyProtection="1">
      <alignment horizontal="center" vertical="center"/>
    </xf>
    <xf numFmtId="2" fontId="0" fillId="0" borderId="21" xfId="0" applyNumberFormat="1" applyFill="1" applyBorder="1" applyAlignment="1" applyProtection="1">
      <alignment horizontal="center" vertical="center"/>
    </xf>
    <xf numFmtId="2" fontId="0" fillId="0" borderId="15" xfId="0" applyNumberForma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1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</cellXfs>
  <cellStyles count="1">
    <cellStyle name="Standard" xfId="0" builtinId="0"/>
  </cellStyles>
  <dxfs count="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rlagen\Konkordat\SJ%202007-08\EVLKA%20-%20Relation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Versorgung Andreanum"/>
      <sheetName val="Daten"/>
    </sheetNames>
    <sheetDataSet>
      <sheetData sheetId="0"/>
      <sheetData sheetId="1">
        <row r="3">
          <cell r="A3" t="str">
            <v>2007/08</v>
          </cell>
        </row>
        <row r="4">
          <cell r="A4" t="str">
            <v>2008/09</v>
          </cell>
        </row>
        <row r="5">
          <cell r="A5" t="str">
            <v>2009/10</v>
          </cell>
        </row>
        <row r="6">
          <cell r="A6" t="str">
            <v>2010/11</v>
          </cell>
        </row>
        <row r="7">
          <cell r="A7" t="str">
            <v>2011/12</v>
          </cell>
        </row>
        <row r="8">
          <cell r="A8" t="str">
            <v>2012/13</v>
          </cell>
        </row>
        <row r="9">
          <cell r="A9" t="str">
            <v>2013/14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showZeros="0" tabSelected="1" workbookViewId="0">
      <selection activeCell="I3" sqref="I3"/>
    </sheetView>
  </sheetViews>
  <sheetFormatPr baseColWidth="10" defaultColWidth="11.453125" defaultRowHeight="12.5" x14ac:dyDescent="0.25"/>
  <cols>
    <col min="1" max="1" width="17.54296875" style="2" customWidth="1"/>
    <col min="2" max="4" width="10.7265625" style="2" customWidth="1"/>
    <col min="5" max="5" width="12.7265625" style="2" customWidth="1"/>
    <col min="6" max="9" width="14.7265625" style="2" customWidth="1"/>
    <col min="10" max="16384" width="11.453125" style="2"/>
  </cols>
  <sheetData>
    <row r="1" spans="1:9" x14ac:dyDescent="0.25">
      <c r="A1" s="51" t="s">
        <v>34</v>
      </c>
      <c r="B1" s="51"/>
      <c r="C1" s="51"/>
      <c r="D1" s="51"/>
      <c r="E1" s="51"/>
      <c r="F1" s="51"/>
      <c r="G1" s="51"/>
      <c r="H1" s="51"/>
      <c r="I1" s="51"/>
    </row>
    <row r="3" spans="1:9" ht="13" x14ac:dyDescent="0.25">
      <c r="A3" s="43" t="s">
        <v>15</v>
      </c>
      <c r="H3" s="80" t="s">
        <v>35</v>
      </c>
      <c r="I3" s="79"/>
    </row>
    <row r="5" spans="1:9" ht="13" x14ac:dyDescent="0.25">
      <c r="A5" s="44" t="s">
        <v>14</v>
      </c>
      <c r="E5" s="45" t="s">
        <v>2</v>
      </c>
      <c r="F5" s="46"/>
    </row>
    <row r="6" spans="1:9" ht="13" thickBot="1" x14ac:dyDescent="0.3"/>
    <row r="7" spans="1:9" s="1" customFormat="1" ht="26.25" customHeight="1" x14ac:dyDescent="0.25">
      <c r="A7" s="55" t="s">
        <v>0</v>
      </c>
      <c r="B7" s="52" t="s">
        <v>6</v>
      </c>
      <c r="C7" s="53"/>
      <c r="D7" s="54"/>
      <c r="E7" s="59" t="s">
        <v>9</v>
      </c>
      <c r="F7" s="61" t="s">
        <v>10</v>
      </c>
      <c r="G7" s="63" t="s">
        <v>11</v>
      </c>
      <c r="H7" s="65" t="s">
        <v>12</v>
      </c>
      <c r="I7" s="57" t="s">
        <v>13</v>
      </c>
    </row>
    <row r="8" spans="1:9" ht="26.25" customHeight="1" thickBot="1" x14ac:dyDescent="0.3">
      <c r="A8" s="56"/>
      <c r="B8" s="3" t="s">
        <v>1</v>
      </c>
      <c r="C8" s="4" t="s">
        <v>8</v>
      </c>
      <c r="D8" s="5" t="s">
        <v>7</v>
      </c>
      <c r="E8" s="60"/>
      <c r="F8" s="62"/>
      <c r="G8" s="64"/>
      <c r="H8" s="66"/>
      <c r="I8" s="58"/>
    </row>
    <row r="9" spans="1:9" ht="31.5" customHeight="1" thickBot="1" x14ac:dyDescent="0.3">
      <c r="A9" s="33" t="s">
        <v>17</v>
      </c>
      <c r="B9" s="15">
        <f>SUM(C9:D9)</f>
        <v>0</v>
      </c>
      <c r="C9" s="17"/>
      <c r="D9" s="18"/>
      <c r="E9" s="15">
        <v>28</v>
      </c>
      <c r="F9" s="16">
        <f>B9/E9</f>
        <v>0</v>
      </c>
      <c r="G9" s="19"/>
      <c r="H9" s="13" t="str">
        <f>IF(ISERROR(ROUND(G9/F9,2)),"",ROUND(G9/F9,2))</f>
        <v/>
      </c>
      <c r="I9" s="12">
        <v>15.63</v>
      </c>
    </row>
    <row r="11" spans="1:9" ht="13" x14ac:dyDescent="0.25">
      <c r="A11" s="44" t="str">
        <f>IF(H9="","",IF(H9&gt;I9,"Die Schüler-Lehrer-Relation liegt über der der öffentlichen Schulen. Es ist keine Neuberechnung erforderlich!",IF(H9&lt;I9,"Die Schüler-Lehrer-Relation liegt unter der der öffentlichen Schulen! Neuberechnung nach § 155 Abs. 1 NSchG ist erforderlich!","Die Schüler-Lehrer-Relation entspricht der der öffentlichen Schulen. Eine Neuberechnung ist nicht erforderlich!")))</f>
        <v/>
      </c>
    </row>
  </sheetData>
  <sheetProtection algorithmName="SHA-512" hashValue="CeUHgH17kE/+d+XY9SRFetVJu0bnWqxMz5L+xvMEy2vsafbO+5D5wCklao2CmHaL9dT/EhnIlV2hKhHRmezLTg==" saltValue="J4PKKICSRPiBnOAl4TVO7Q==" spinCount="100000" sheet="1" objects="1" scenarios="1" selectLockedCells="1"/>
  <mergeCells count="8">
    <mergeCell ref="A1:I1"/>
    <mergeCell ref="B7:D7"/>
    <mergeCell ref="A7:A8"/>
    <mergeCell ref="I7:I8"/>
    <mergeCell ref="E7:E8"/>
    <mergeCell ref="F7:F8"/>
    <mergeCell ref="G7:G8"/>
    <mergeCell ref="H7:H8"/>
  </mergeCells>
  <phoneticPr fontId="0" type="noConversion"/>
  <conditionalFormatting sqref="H9">
    <cfRule type="cellIs" dxfId="5" priority="1" stopIfTrue="1" operator="greaterThanOrEqual">
      <formula>$I$9</formula>
    </cfRule>
    <cfRule type="cellIs" dxfId="4" priority="2" stopIfTrue="1" operator="lessThan">
      <formula>$I$9</formula>
    </cfRule>
  </conditionalFormatting>
  <dataValidations count="1">
    <dataValidation type="list" allowBlank="1" showInputMessage="1" showErrorMessage="1" sqref="F5" xr:uid="{00000000-0002-0000-0000-000000000000}">
      <formula1>SJ</formula1>
    </dataValidation>
  </dataValidations>
  <printOptions horizontalCentered="1"/>
  <pageMargins left="0.11811023622047245" right="0.11811023622047245" top="1.7716535433070868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>
    <pageSetUpPr fitToPage="1"/>
  </sheetPr>
  <dimension ref="A1:I15"/>
  <sheetViews>
    <sheetView showZeros="0" workbookViewId="0">
      <selection activeCell="C9" sqref="C9"/>
    </sheetView>
  </sheetViews>
  <sheetFormatPr baseColWidth="10" defaultColWidth="11.453125" defaultRowHeight="12.5" x14ac:dyDescent="0.25"/>
  <cols>
    <col min="1" max="1" width="17.54296875" style="2" customWidth="1"/>
    <col min="2" max="4" width="10.7265625" style="2" customWidth="1"/>
    <col min="5" max="5" width="12.7265625" style="2" customWidth="1"/>
    <col min="6" max="9" width="14.7265625" style="2" customWidth="1"/>
    <col min="10" max="16384" width="11.453125" style="2"/>
  </cols>
  <sheetData>
    <row r="1" spans="1:9" x14ac:dyDescent="0.25">
      <c r="A1" s="51" t="s">
        <v>34</v>
      </c>
      <c r="B1" s="51"/>
      <c r="C1" s="51"/>
      <c r="D1" s="51"/>
      <c r="E1" s="51"/>
      <c r="F1" s="51"/>
      <c r="G1" s="51"/>
      <c r="H1" s="51"/>
      <c r="I1" s="51"/>
    </row>
    <row r="3" spans="1:9" ht="13" x14ac:dyDescent="0.25">
      <c r="A3" s="43" t="s">
        <v>15</v>
      </c>
    </row>
    <row r="5" spans="1:9" ht="13" x14ac:dyDescent="0.25">
      <c r="A5" s="44" t="s">
        <v>16</v>
      </c>
      <c r="E5" s="45" t="s">
        <v>2</v>
      </c>
      <c r="F5" s="47">
        <f>'U-Versorgung GS'!F5</f>
        <v>0</v>
      </c>
    </row>
    <row r="6" spans="1:9" ht="13" thickBot="1" x14ac:dyDescent="0.3"/>
    <row r="7" spans="1:9" s="1" customFormat="1" ht="26.25" customHeight="1" x14ac:dyDescent="0.25">
      <c r="A7" s="70" t="s">
        <v>5</v>
      </c>
      <c r="B7" s="67" t="s">
        <v>6</v>
      </c>
      <c r="C7" s="68"/>
      <c r="D7" s="69"/>
      <c r="E7" s="75" t="s">
        <v>9</v>
      </c>
      <c r="F7" s="77" t="s">
        <v>10</v>
      </c>
      <c r="G7" s="63" t="s">
        <v>11</v>
      </c>
      <c r="H7" s="65" t="s">
        <v>12</v>
      </c>
      <c r="I7" s="57" t="s">
        <v>13</v>
      </c>
    </row>
    <row r="8" spans="1:9" ht="26.25" customHeight="1" thickBot="1" x14ac:dyDescent="0.3">
      <c r="A8" s="71"/>
      <c r="B8" s="22" t="s">
        <v>1</v>
      </c>
      <c r="C8" s="23" t="s">
        <v>8</v>
      </c>
      <c r="D8" s="24" t="s">
        <v>7</v>
      </c>
      <c r="E8" s="76"/>
      <c r="F8" s="78"/>
      <c r="G8" s="64"/>
      <c r="H8" s="66"/>
      <c r="I8" s="58"/>
    </row>
    <row r="9" spans="1:9" ht="31.5" customHeight="1" x14ac:dyDescent="0.25">
      <c r="A9" s="34" t="s">
        <v>18</v>
      </c>
      <c r="B9" s="25">
        <f>C9+D9</f>
        <v>0</v>
      </c>
      <c r="C9" s="26"/>
      <c r="D9" s="27"/>
      <c r="E9" s="25">
        <v>23.5</v>
      </c>
      <c r="F9" s="28">
        <f>B9/E9</f>
        <v>0</v>
      </c>
      <c r="G9" s="20"/>
      <c r="H9" s="14" t="str">
        <f>IF(ISERROR(G9/F9),"",G9/F9)</f>
        <v/>
      </c>
      <c r="I9" s="72"/>
    </row>
    <row r="10" spans="1:9" ht="31.5" customHeight="1" x14ac:dyDescent="0.25">
      <c r="A10" s="36" t="s">
        <v>19</v>
      </c>
      <c r="B10" s="37">
        <f>C10+D10</f>
        <v>0</v>
      </c>
      <c r="C10" s="38"/>
      <c r="D10" s="39"/>
      <c r="E10" s="37">
        <v>23.5</v>
      </c>
      <c r="F10" s="40">
        <f>B10/E10</f>
        <v>0</v>
      </c>
      <c r="G10" s="42"/>
      <c r="H10" s="41" t="str">
        <f>IF(ISERROR(G10/F10),"",G10/F10)</f>
        <v/>
      </c>
      <c r="I10" s="73"/>
    </row>
    <row r="11" spans="1:9" ht="31.5" customHeight="1" thickBot="1" x14ac:dyDescent="0.3">
      <c r="A11" s="35" t="s">
        <v>20</v>
      </c>
      <c r="B11" s="29">
        <f>C11+D11</f>
        <v>0</v>
      </c>
      <c r="C11" s="30"/>
      <c r="D11" s="31"/>
      <c r="E11" s="29">
        <v>23.5</v>
      </c>
      <c r="F11" s="32">
        <f>B11/E11</f>
        <v>0</v>
      </c>
      <c r="G11" s="21"/>
      <c r="H11" s="6" t="str">
        <f>IF(ISERROR(G11/F11),"",G11/F11)</f>
        <v/>
      </c>
      <c r="I11" s="74"/>
    </row>
    <row r="12" spans="1:9" s="48" customFormat="1" ht="13" thickBot="1" x14ac:dyDescent="0.3">
      <c r="C12" s="49"/>
      <c r="D12" s="49"/>
      <c r="E12" s="50"/>
      <c r="F12" s="49"/>
      <c r="G12" s="49"/>
      <c r="H12" s="49"/>
      <c r="I12" s="49"/>
    </row>
    <row r="13" spans="1:9" ht="31.5" customHeight="1" thickBot="1" x14ac:dyDescent="0.3">
      <c r="A13" s="7" t="s">
        <v>4</v>
      </c>
      <c r="B13" s="10">
        <f>SUM(B9:B11)</f>
        <v>0</v>
      </c>
      <c r="C13" s="8">
        <f>SUM(C9:C11)</f>
        <v>0</v>
      </c>
      <c r="D13" s="9">
        <f>SUM(D9:D11)</f>
        <v>0</v>
      </c>
      <c r="E13" s="10"/>
      <c r="F13" s="8">
        <f>SUM(F9:F11)</f>
        <v>0</v>
      </c>
      <c r="G13" s="11">
        <f>SUM(G9:G11)</f>
        <v>0</v>
      </c>
      <c r="H13" s="13" t="str">
        <f>IF(ISERROR(G13/F13),"",G13/F13)</f>
        <v/>
      </c>
      <c r="I13" s="12">
        <v>13.86</v>
      </c>
    </row>
    <row r="15" spans="1:9" ht="13" x14ac:dyDescent="0.25">
      <c r="A15" s="44" t="str">
        <f>IF(H13="","",IF(H13&gt;I13,"Die Schüler-Lehrer-Relation liegt über der der öffentlichen Schulen. Es ist keine Neuberechnung erforderlich!",IF(H13&lt;I13,"Die Schüler-Lehrer-Relation liegt unter der der öffentlichen Schulen! Neuberechnung nach § 155 Abs. 1 NSchG ist erforderlich!","Die Schüler-Lehrer-Relation entspricht der der öffentlichen Schulen. Eine Neuberechnung ist nicht erforderlich!")))</f>
        <v/>
      </c>
    </row>
  </sheetData>
  <sheetProtection algorithmName="SHA-512" hashValue="pf0/NTW3cAggT7U8QdF/JHN2HQtts+BddGz9ag6YkXjH74Bo3Slec7/Jm4ewQLcNAKtFI1gRyq59EBELjxOshg==" saltValue="oqN+mcoRaOcwAVC7htF9gw==" spinCount="100000" sheet="1" objects="1" scenarios="1" selectLockedCells="1"/>
  <mergeCells count="9">
    <mergeCell ref="A1:I1"/>
    <mergeCell ref="B7:D7"/>
    <mergeCell ref="A7:A8"/>
    <mergeCell ref="I7:I8"/>
    <mergeCell ref="I9:I11"/>
    <mergeCell ref="E7:E8"/>
    <mergeCell ref="F7:F8"/>
    <mergeCell ref="G7:G8"/>
    <mergeCell ref="H7:H8"/>
  </mergeCells>
  <phoneticPr fontId="0" type="noConversion"/>
  <conditionalFormatting sqref="H13">
    <cfRule type="cellIs" dxfId="3" priority="1" stopIfTrue="1" operator="greaterThanOrEqual">
      <formula>$I$13</formula>
    </cfRule>
    <cfRule type="cellIs" dxfId="2" priority="2" stopIfTrue="1" operator="lessThan">
      <formula>$I$13</formula>
    </cfRule>
  </conditionalFormatting>
  <printOptions horizontalCentered="1"/>
  <pageMargins left="0.11811023622047245" right="0.11811023622047245" top="1.7716535433070868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1"/>
  <sheetViews>
    <sheetView showZeros="0" workbookViewId="0">
      <selection activeCell="C9" sqref="C9"/>
    </sheetView>
  </sheetViews>
  <sheetFormatPr baseColWidth="10" defaultColWidth="11.453125" defaultRowHeight="12.5" x14ac:dyDescent="0.25"/>
  <cols>
    <col min="1" max="1" width="17.54296875" style="2" customWidth="1"/>
    <col min="2" max="4" width="10.7265625" style="2" customWidth="1"/>
    <col min="5" max="5" width="12.7265625" style="2" customWidth="1"/>
    <col min="6" max="9" width="14.7265625" style="2" customWidth="1"/>
    <col min="10" max="16384" width="11.453125" style="2"/>
  </cols>
  <sheetData>
    <row r="1" spans="1:9" x14ac:dyDescent="0.25">
      <c r="A1" s="51" t="s">
        <v>34</v>
      </c>
      <c r="B1" s="51"/>
      <c r="C1" s="51"/>
      <c r="D1" s="51"/>
      <c r="E1" s="51"/>
      <c r="F1" s="51"/>
      <c r="G1" s="51"/>
      <c r="H1" s="51"/>
      <c r="I1" s="51"/>
    </row>
    <row r="3" spans="1:9" ht="13" x14ac:dyDescent="0.25">
      <c r="A3" s="43" t="s">
        <v>15</v>
      </c>
    </row>
    <row r="5" spans="1:9" ht="13" x14ac:dyDescent="0.25">
      <c r="A5" s="44" t="s">
        <v>24</v>
      </c>
      <c r="E5" s="45" t="s">
        <v>2</v>
      </c>
      <c r="F5" s="47">
        <f>'U-Versorgung GS'!F5</f>
        <v>0</v>
      </c>
    </row>
    <row r="6" spans="1:9" ht="13" thickBot="1" x14ac:dyDescent="0.3"/>
    <row r="7" spans="1:9" s="1" customFormat="1" ht="26.25" customHeight="1" x14ac:dyDescent="0.25">
      <c r="A7" s="55" t="s">
        <v>0</v>
      </c>
      <c r="B7" s="52" t="s">
        <v>6</v>
      </c>
      <c r="C7" s="53"/>
      <c r="D7" s="54"/>
      <c r="E7" s="59" t="s">
        <v>9</v>
      </c>
      <c r="F7" s="61" t="s">
        <v>10</v>
      </c>
      <c r="G7" s="63" t="s">
        <v>11</v>
      </c>
      <c r="H7" s="65" t="s">
        <v>12</v>
      </c>
      <c r="I7" s="57" t="s">
        <v>13</v>
      </c>
    </row>
    <row r="8" spans="1:9" ht="26.25" customHeight="1" thickBot="1" x14ac:dyDescent="0.3">
      <c r="A8" s="56"/>
      <c r="B8" s="3" t="s">
        <v>1</v>
      </c>
      <c r="C8" s="4" t="s">
        <v>8</v>
      </c>
      <c r="D8" s="5" t="s">
        <v>7</v>
      </c>
      <c r="E8" s="60"/>
      <c r="F8" s="62"/>
      <c r="G8" s="64"/>
      <c r="H8" s="66"/>
      <c r="I8" s="58"/>
    </row>
    <row r="9" spans="1:9" ht="31.5" customHeight="1" thickBot="1" x14ac:dyDescent="0.3">
      <c r="A9" s="33" t="s">
        <v>23</v>
      </c>
      <c r="B9" s="15">
        <f>SUM(C9:D9)</f>
        <v>0</v>
      </c>
      <c r="C9" s="17"/>
      <c r="D9" s="18"/>
      <c r="E9" s="15">
        <v>24.5</v>
      </c>
      <c r="F9" s="16">
        <f>B9/E9</f>
        <v>0</v>
      </c>
      <c r="G9" s="19"/>
      <c r="H9" s="13" t="str">
        <f>IF(ISERROR(ROUND(G9/F9,2)),"",ROUND(G9/F9,2))</f>
        <v/>
      </c>
      <c r="I9" s="12">
        <v>13.86</v>
      </c>
    </row>
    <row r="11" spans="1:9" ht="13" x14ac:dyDescent="0.25">
      <c r="A11" s="44" t="str">
        <f>IF(H9="","",IF(H9&gt;I9,"Die Schüler-Lehrer-Relation liegt über der der öffentlichen Schulen. Es ist keine Neuberechnung erforderlich!",IF(H9&lt;I9,"Die Schüler-Lehrer-Relation liegt unter der der öffentlichen Schulen! Neuberechnung nach § 155 Abs. 1 NSchG ist erforderlich!","Die Schüler-Lehrer-Relation entspricht der der öffentlichen Schulen. Eine Neuberechnung ist nicht erforderlich!")))</f>
        <v/>
      </c>
    </row>
  </sheetData>
  <sheetProtection algorithmName="SHA-512" hashValue="VJiE2GOBke+UDIgyoFPEJwJalOHLGzPi61yH8uiLDwqUTV2ickNF2yK1Dw4B8NcsWBRmc3AsbTNnnpCUx8RPJw==" saltValue="I3BYWqXOz3/nruCqS6RpFg==" spinCount="100000" sheet="1" objects="1" scenarios="1" selectLockedCells="1"/>
  <mergeCells count="8">
    <mergeCell ref="A1:I1"/>
    <mergeCell ref="B7:D7"/>
    <mergeCell ref="A7:A8"/>
    <mergeCell ref="I7:I8"/>
    <mergeCell ref="E7:E8"/>
    <mergeCell ref="F7:F8"/>
    <mergeCell ref="G7:G8"/>
    <mergeCell ref="H7:H8"/>
  </mergeCells>
  <phoneticPr fontId="0" type="noConversion"/>
  <conditionalFormatting sqref="H9">
    <cfRule type="cellIs" dxfId="1" priority="1" stopIfTrue="1" operator="greaterThanOrEqual">
      <formula>$I$9</formula>
    </cfRule>
    <cfRule type="cellIs" dxfId="0" priority="2" stopIfTrue="1" operator="lessThan">
      <formula>$I$9</formula>
    </cfRule>
  </conditionalFormatting>
  <printOptions horizontalCentered="1"/>
  <pageMargins left="0.11811023622047245" right="0.11811023622047245" top="1.7716535433070868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9"/>
  <dimension ref="A1:A13"/>
  <sheetViews>
    <sheetView workbookViewId="0">
      <selection activeCell="A5" sqref="A5"/>
    </sheetView>
  </sheetViews>
  <sheetFormatPr baseColWidth="10" defaultRowHeight="12.5" x14ac:dyDescent="0.25"/>
  <sheetData>
    <row r="1" spans="1:1" x14ac:dyDescent="0.25">
      <c r="A1" t="s">
        <v>3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25</v>
      </c>
    </row>
    <row r="6" spans="1:1" x14ac:dyDescent="0.25">
      <c r="A6" t="s">
        <v>26</v>
      </c>
    </row>
    <row r="7" spans="1:1" x14ac:dyDescent="0.25">
      <c r="A7" t="s">
        <v>27</v>
      </c>
    </row>
    <row r="8" spans="1:1" x14ac:dyDescent="0.25">
      <c r="A8" t="s">
        <v>28</v>
      </c>
    </row>
    <row r="9" spans="1:1" x14ac:dyDescent="0.25">
      <c r="A9" t="s">
        <v>29</v>
      </c>
    </row>
    <row r="10" spans="1:1" x14ac:dyDescent="0.25">
      <c r="A10" t="s">
        <v>30</v>
      </c>
    </row>
    <row r="11" spans="1:1" x14ac:dyDescent="0.25">
      <c r="A11" t="s">
        <v>31</v>
      </c>
    </row>
    <row r="12" spans="1:1" x14ac:dyDescent="0.25">
      <c r="A12" t="s">
        <v>32</v>
      </c>
    </row>
    <row r="13" spans="1:1" x14ac:dyDescent="0.25">
      <c r="A13" t="s">
        <v>33</v>
      </c>
    </row>
  </sheetData>
  <sheetProtection algorithmName="SHA-512" hashValue="1xy5UVfg/Z5awi1zpp75yS/vIAP3TtgG2TQzdFW4YSebk6yOB+9uTHsEE3Tc7ABMM9KrSs+PkQ98zyGt5QV4Eg==" saltValue="IuSK7bJ4qjs3JJ0uKj+76w==" spinCount="100000" sheet="1" objects="1" scenarios="1" selectLockedCell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U-Versorgung GS</vt:lpstr>
      <vt:lpstr>U-Versorgung Gym</vt:lpstr>
      <vt:lpstr>U-Versorgung IGS</vt:lpstr>
      <vt:lpstr>Daten</vt:lpstr>
      <vt:lpstr>SJ</vt:lpstr>
    </vt:vector>
  </TitlesOfParts>
  <Company>Lüneburg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Fänger</dc:creator>
  <cp:lastModifiedBy>Hildebrand, Ingrid (RLSB-LG)</cp:lastModifiedBy>
  <cp:lastPrinted>2023-07-06T16:22:32Z</cp:lastPrinted>
  <dcterms:created xsi:type="dcterms:W3CDTF">2007-03-09T09:30:36Z</dcterms:created>
  <dcterms:modified xsi:type="dcterms:W3CDTF">2023-07-07T12:25:28Z</dcterms:modified>
</cp:coreProperties>
</file>