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codeName="DieseArbeitsmappe"/>
  <xr:revisionPtr revIDLastSave="0" documentId="13_ncr:1_{CCDF2EB8-8333-420E-A886-65FE4A1B0564}" xr6:coauthVersionLast="36" xr6:coauthVersionMax="36" xr10:uidLastSave="{00000000-0000-0000-0000-000000000000}"/>
  <bookViews>
    <workbookView xWindow="0" yWindow="0" windowWidth="28800" windowHeight="13935" xr2:uid="{00000000-000D-0000-FFFF-FFFF00000000}"/>
  </bookViews>
  <sheets>
    <sheet name="Anlage 1" sheetId="1" r:id="rId1"/>
    <sheet name="Seite 2" sheetId="6" r:id="rId2"/>
    <sheet name="Seite 3" sheetId="7" r:id="rId3"/>
    <sheet name="WZ" sheetId="9" state="hidden" r:id="rId4"/>
    <sheet name="Fachrichtungen" sheetId="8" state="hidden" r:id="rId5"/>
    <sheet name="Daten" sheetId="2" state="hidden" r:id="rId6"/>
  </sheets>
  <externalReferences>
    <externalReference r:id="rId7"/>
  </externalReferences>
  <definedNames>
    <definedName name="_Hlk138858592" localSheetId="0">'Anlage 1'!$R$2</definedName>
    <definedName name="Fachrichtungen">Fachrichtungen!$A$2:$A$191</definedName>
    <definedName name="SJ">Daten!$A$3:$A$10</definedName>
    <definedName name="Weiserzeichen">[1]WZ!$A$1:$A$3</definedName>
    <definedName name="WZ">WZ!$A$1:$A$4</definedName>
  </definedNames>
  <calcPr calcId="191029"/>
</workbook>
</file>

<file path=xl/calcChain.xml><?xml version="1.0" encoding="utf-8"?>
<calcChain xmlns="http://schemas.openxmlformats.org/spreadsheetml/2006/main">
  <c r="B168" i="8" l="1"/>
  <c r="F168" i="8" s="1"/>
  <c r="B182" i="8" l="1"/>
  <c r="F182" i="8" s="1"/>
  <c r="B183" i="8"/>
  <c r="F183" i="8" s="1"/>
  <c r="B184" i="8"/>
  <c r="F184" i="8" s="1"/>
  <c r="B185" i="8"/>
  <c r="F185" i="8" s="1"/>
  <c r="B186" i="8"/>
  <c r="F186" i="8" s="1"/>
  <c r="B187" i="8"/>
  <c r="F187" i="8" s="1"/>
  <c r="B188" i="8"/>
  <c r="F188" i="8" s="1"/>
  <c r="B189" i="8"/>
  <c r="F189" i="8" s="1"/>
  <c r="B190" i="8"/>
  <c r="F190" i="8" s="1"/>
  <c r="B31" i="8" l="1"/>
  <c r="F31" i="8" s="1"/>
  <c r="B32" i="8"/>
  <c r="F32" i="8" s="1"/>
  <c r="B33" i="8"/>
  <c r="F33" i="8" s="1"/>
  <c r="B34" i="8"/>
  <c r="F34" i="8" s="1"/>
  <c r="B35" i="8"/>
  <c r="F35" i="8" s="1"/>
  <c r="B36" i="8"/>
  <c r="F36" i="8" s="1"/>
  <c r="B37" i="8"/>
  <c r="F37" i="8" s="1"/>
  <c r="B38" i="8"/>
  <c r="F38" i="8" s="1"/>
  <c r="B39" i="8"/>
  <c r="F39" i="8" s="1"/>
  <c r="B40" i="8"/>
  <c r="F40" i="8" s="1"/>
  <c r="B41" i="8"/>
  <c r="F41" i="8"/>
  <c r="B42" i="8"/>
  <c r="F42" i="8" s="1"/>
  <c r="B43" i="8"/>
  <c r="F43" i="8" s="1"/>
  <c r="B44" i="8"/>
  <c r="F44" i="8" s="1"/>
  <c r="B45" i="8"/>
  <c r="F45" i="8" s="1"/>
  <c r="B46" i="8"/>
  <c r="F46" i="8" s="1"/>
  <c r="B47" i="8"/>
  <c r="F47" i="8" s="1"/>
  <c r="B48" i="8"/>
  <c r="F48" i="8" s="1"/>
  <c r="B49" i="8"/>
  <c r="F49" i="8" s="1"/>
  <c r="B50" i="8"/>
  <c r="F50" i="8" s="1"/>
  <c r="B177" i="8" l="1"/>
  <c r="F177" i="8" s="1"/>
  <c r="B155" i="8"/>
  <c r="F155" i="8" s="1"/>
  <c r="B156" i="8"/>
  <c r="F156" i="8" s="1"/>
  <c r="B27" i="8"/>
  <c r="F27" i="8" s="1"/>
  <c r="B76" i="8"/>
  <c r="F76" i="8" s="1"/>
  <c r="B77" i="8"/>
  <c r="F77" i="8" s="1"/>
  <c r="B78" i="8"/>
  <c r="F78" i="8" s="1"/>
  <c r="B79" i="8"/>
  <c r="F79" i="8" s="1"/>
  <c r="B80" i="8"/>
  <c r="F80" i="8" s="1"/>
  <c r="B81" i="8"/>
  <c r="F81" i="8" s="1"/>
  <c r="B82" i="8"/>
  <c r="F82" i="8" s="1"/>
  <c r="B83" i="8"/>
  <c r="F83" i="8" s="1"/>
  <c r="B84" i="8"/>
  <c r="F84" i="8" s="1"/>
  <c r="B85" i="8"/>
  <c r="F85" i="8" s="1"/>
  <c r="B86" i="8"/>
  <c r="F86" i="8" s="1"/>
  <c r="B87" i="8"/>
  <c r="F87" i="8" s="1"/>
  <c r="B88" i="8"/>
  <c r="F88" i="8" s="1"/>
  <c r="B89" i="8"/>
  <c r="F89" i="8" s="1"/>
  <c r="B90" i="8"/>
  <c r="F90" i="8" s="1"/>
  <c r="B91" i="8"/>
  <c r="F91" i="8" s="1"/>
  <c r="B92" i="8"/>
  <c r="F92" i="8" s="1"/>
  <c r="B93" i="8"/>
  <c r="F93" i="8" s="1"/>
  <c r="B94" i="8"/>
  <c r="F94" i="8" s="1"/>
  <c r="B95" i="8"/>
  <c r="F95" i="8" s="1"/>
  <c r="B96" i="8"/>
  <c r="F96" i="8" s="1"/>
  <c r="B97" i="8"/>
  <c r="F97" i="8" s="1"/>
  <c r="B98" i="8"/>
  <c r="F98" i="8" s="1"/>
  <c r="B99" i="8"/>
  <c r="F99" i="8" s="1"/>
  <c r="B100" i="8"/>
  <c r="F100" i="8" s="1"/>
  <c r="B101" i="8"/>
  <c r="F101" i="8" s="1"/>
  <c r="B102" i="8"/>
  <c r="F102" i="8" s="1"/>
  <c r="B103" i="8"/>
  <c r="F103" i="8" s="1"/>
  <c r="B104" i="8"/>
  <c r="F104" i="8" s="1"/>
  <c r="B105" i="8"/>
  <c r="F105" i="8" s="1"/>
  <c r="B106" i="8"/>
  <c r="F106" i="8" s="1"/>
  <c r="B107" i="8"/>
  <c r="F107" i="8" s="1"/>
  <c r="B108" i="8"/>
  <c r="F108" i="8" s="1"/>
  <c r="B109" i="8"/>
  <c r="F109" i="8" s="1"/>
  <c r="B110" i="8"/>
  <c r="F110" i="8" s="1"/>
  <c r="B111" i="8"/>
  <c r="F111" i="8" s="1"/>
  <c r="B112" i="8"/>
  <c r="F112" i="8" s="1"/>
  <c r="B113" i="8"/>
  <c r="F113" i="8" s="1"/>
  <c r="B114" i="8"/>
  <c r="F114" i="8" s="1"/>
  <c r="B115" i="8"/>
  <c r="F115" i="8" s="1"/>
  <c r="B116" i="8"/>
  <c r="F116" i="8" s="1"/>
  <c r="B117" i="8"/>
  <c r="F117" i="8" s="1"/>
  <c r="B118" i="8"/>
  <c r="F118" i="8" s="1"/>
  <c r="B119" i="8"/>
  <c r="F119" i="8" s="1"/>
  <c r="B120" i="8"/>
  <c r="F120" i="8" s="1"/>
  <c r="B121" i="8"/>
  <c r="F121" i="8" s="1"/>
  <c r="B122" i="8"/>
  <c r="F122" i="8" s="1"/>
  <c r="B123" i="8"/>
  <c r="F123" i="8" s="1"/>
  <c r="B124" i="8"/>
  <c r="F124" i="8" s="1"/>
  <c r="B125" i="8"/>
  <c r="F125" i="8" s="1"/>
  <c r="B126" i="8"/>
  <c r="F126" i="8" s="1"/>
  <c r="B127" i="8"/>
  <c r="F127" i="8" s="1"/>
  <c r="B128" i="8"/>
  <c r="F128" i="8" s="1"/>
  <c r="B129" i="8"/>
  <c r="F129" i="8" s="1"/>
  <c r="B130" i="8"/>
  <c r="F130" i="8" s="1"/>
  <c r="B131" i="8"/>
  <c r="F131" i="8" s="1"/>
  <c r="B132" i="8"/>
  <c r="F132" i="8" s="1"/>
  <c r="B133" i="8"/>
  <c r="F133" i="8" s="1"/>
  <c r="B134" i="8"/>
  <c r="F134" i="8" s="1"/>
  <c r="B135" i="8"/>
  <c r="F135" i="8" s="1"/>
  <c r="B136" i="8"/>
  <c r="F136" i="8" s="1"/>
  <c r="B137" i="8"/>
  <c r="F137" i="8" s="1"/>
  <c r="B138" i="8"/>
  <c r="F138" i="8" s="1"/>
  <c r="B139" i="8"/>
  <c r="F139" i="8" s="1"/>
  <c r="B140" i="8"/>
  <c r="F140" i="8" s="1"/>
  <c r="B141" i="8"/>
  <c r="F141" i="8" s="1"/>
  <c r="B142" i="8"/>
  <c r="F142" i="8" s="1"/>
  <c r="B143" i="8"/>
  <c r="F143" i="8" s="1"/>
  <c r="B144" i="8"/>
  <c r="F144" i="8" s="1"/>
  <c r="B145" i="8"/>
  <c r="F145" i="8" s="1"/>
  <c r="B146" i="8"/>
  <c r="F146" i="8" s="1"/>
  <c r="B147" i="8"/>
  <c r="F147" i="8" s="1"/>
  <c r="B148" i="8"/>
  <c r="F148" i="8" s="1"/>
  <c r="B149" i="8"/>
  <c r="F149" i="8" s="1"/>
  <c r="B150" i="8"/>
  <c r="F150" i="8" s="1"/>
  <c r="B151" i="8"/>
  <c r="F151" i="8" s="1"/>
  <c r="B152" i="8"/>
  <c r="F152" i="8" s="1"/>
  <c r="B153" i="8"/>
  <c r="F153" i="8" s="1"/>
  <c r="B154" i="8"/>
  <c r="F154" i="8" s="1"/>
  <c r="B157" i="8"/>
  <c r="F157" i="8" s="1"/>
  <c r="B158" i="8"/>
  <c r="F158" i="8" s="1"/>
  <c r="B159" i="8"/>
  <c r="F159" i="8" s="1"/>
  <c r="B160" i="8"/>
  <c r="F160" i="8" s="1"/>
  <c r="B161" i="8"/>
  <c r="F161" i="8" s="1"/>
  <c r="B162" i="8"/>
  <c r="F162" i="8" s="1"/>
  <c r="B163" i="8"/>
  <c r="F163" i="8" s="1"/>
  <c r="B164" i="8"/>
  <c r="F164" i="8" s="1"/>
  <c r="B165" i="8"/>
  <c r="F165" i="8" s="1"/>
  <c r="B166" i="8"/>
  <c r="F166" i="8" s="1"/>
  <c r="B167" i="8"/>
  <c r="F167" i="8" s="1"/>
  <c r="B169" i="8"/>
  <c r="F169" i="8" s="1"/>
  <c r="B170" i="8"/>
  <c r="F170" i="8" s="1"/>
  <c r="B171" i="8"/>
  <c r="F171" i="8" s="1"/>
  <c r="B172" i="8"/>
  <c r="F172" i="8" s="1"/>
  <c r="B173" i="8"/>
  <c r="F173" i="8" s="1"/>
  <c r="B174" i="8"/>
  <c r="F174" i="8" s="1"/>
  <c r="B175" i="8"/>
  <c r="F175" i="8" s="1"/>
  <c r="B176" i="8"/>
  <c r="F176" i="8" s="1"/>
  <c r="B178" i="8"/>
  <c r="F178" i="8" s="1"/>
  <c r="B179" i="8"/>
  <c r="F179" i="8" s="1"/>
  <c r="B180" i="8"/>
  <c r="F180" i="8" s="1"/>
  <c r="B181" i="8"/>
  <c r="F181" i="8" s="1"/>
  <c r="B191" i="8"/>
  <c r="F191" i="8" s="1"/>
  <c r="E8" i="7"/>
  <c r="R2" i="6"/>
  <c r="B25" i="6" s="1"/>
  <c r="B27" i="1"/>
  <c r="B26" i="1"/>
  <c r="B3" i="8"/>
  <c r="F3" i="8" s="1"/>
  <c r="B4" i="8"/>
  <c r="F4" i="8" s="1"/>
  <c r="B5" i="8"/>
  <c r="F5" i="8" s="1"/>
  <c r="B6" i="8"/>
  <c r="F6" i="8" s="1"/>
  <c r="B7" i="8"/>
  <c r="F7" i="8"/>
  <c r="B8" i="8"/>
  <c r="F8" i="8" s="1"/>
  <c r="B9" i="8"/>
  <c r="F9" i="8" s="1"/>
  <c r="B10" i="8"/>
  <c r="F10" i="8" s="1"/>
  <c r="B11" i="8"/>
  <c r="F11" i="8" s="1"/>
  <c r="B12" i="8"/>
  <c r="F12" i="8" s="1"/>
  <c r="B13" i="8"/>
  <c r="F13" i="8" s="1"/>
  <c r="B14" i="8"/>
  <c r="F14" i="8" s="1"/>
  <c r="B15" i="8"/>
  <c r="F15" i="8" s="1"/>
  <c r="B16" i="8"/>
  <c r="F16" i="8" s="1"/>
  <c r="B17" i="8"/>
  <c r="F17" i="8" s="1"/>
  <c r="B18" i="8"/>
  <c r="F18" i="8" s="1"/>
  <c r="B19" i="8"/>
  <c r="F19" i="8" s="1"/>
  <c r="B20" i="8"/>
  <c r="F20" i="8" s="1"/>
  <c r="B21" i="8"/>
  <c r="F21" i="8" s="1"/>
  <c r="B22" i="8"/>
  <c r="F22" i="8" s="1"/>
  <c r="B23" i="8"/>
  <c r="F23" i="8" s="1"/>
  <c r="B24" i="8"/>
  <c r="F24" i="8" s="1"/>
  <c r="B25" i="8"/>
  <c r="F25" i="8" s="1"/>
  <c r="B26" i="8"/>
  <c r="F26" i="8" s="1"/>
  <c r="B28" i="8"/>
  <c r="F28" i="8" s="1"/>
  <c r="B29" i="8"/>
  <c r="F29" i="8" s="1"/>
  <c r="B30" i="8"/>
  <c r="F30" i="8" s="1"/>
  <c r="B51" i="8"/>
  <c r="F51" i="8" s="1"/>
  <c r="B52" i="8"/>
  <c r="F52" i="8" s="1"/>
  <c r="B53" i="8"/>
  <c r="F53" i="8" s="1"/>
  <c r="B54" i="8"/>
  <c r="F54" i="8" s="1"/>
  <c r="B55" i="8"/>
  <c r="F55" i="8" s="1"/>
  <c r="B56" i="8"/>
  <c r="F56" i="8" s="1"/>
  <c r="B57" i="8"/>
  <c r="F57" i="8" s="1"/>
  <c r="B58" i="8"/>
  <c r="F58" i="8" s="1"/>
  <c r="B59" i="8"/>
  <c r="F59" i="8" s="1"/>
  <c r="B60" i="8"/>
  <c r="F60" i="8" s="1"/>
  <c r="B61" i="8"/>
  <c r="F61" i="8" s="1"/>
  <c r="B62" i="8"/>
  <c r="F62" i="8" s="1"/>
  <c r="B63" i="8"/>
  <c r="F63" i="8" s="1"/>
  <c r="B64" i="8"/>
  <c r="F64" i="8" s="1"/>
  <c r="B65" i="8"/>
  <c r="F65" i="8" s="1"/>
  <c r="B66" i="8"/>
  <c r="F66" i="8" s="1"/>
  <c r="B67" i="8"/>
  <c r="F67" i="8" s="1"/>
  <c r="B68" i="8"/>
  <c r="F68" i="8" s="1"/>
  <c r="B69" i="8"/>
  <c r="F69" i="8" s="1"/>
  <c r="B70" i="8"/>
  <c r="F70" i="8" s="1"/>
  <c r="B71" i="8"/>
  <c r="F71" i="8" s="1"/>
  <c r="B72" i="8"/>
  <c r="F72" i="8" s="1"/>
  <c r="B73" i="8"/>
  <c r="F73" i="8" s="1"/>
  <c r="B74" i="8"/>
  <c r="F74" i="8" s="1"/>
  <c r="B75" i="8"/>
  <c r="F75" i="8" s="1"/>
  <c r="B2" i="8"/>
  <c r="F2" i="8" s="1"/>
  <c r="B10" i="7"/>
  <c r="B9" i="7"/>
  <c r="F17" i="1"/>
  <c r="D9" i="7" s="1"/>
  <c r="F18" i="1"/>
  <c r="E9" i="7"/>
  <c r="J17" i="1"/>
  <c r="D10" i="7" s="1"/>
  <c r="J18" i="1"/>
  <c r="E10" i="7"/>
  <c r="N17" i="1"/>
  <c r="D11" i="7" s="1"/>
  <c r="N18" i="1"/>
  <c r="E11" i="7"/>
  <c r="R17" i="1"/>
  <c r="D12" i="7" s="1"/>
  <c r="R18" i="1"/>
  <c r="R19" i="1" s="1"/>
  <c r="R20" i="1" s="1"/>
  <c r="E12" i="7"/>
  <c r="F26" i="1"/>
  <c r="D13" i="7" s="1"/>
  <c r="F27" i="1"/>
  <c r="F28" i="1" s="1"/>
  <c r="F29" i="1" s="1"/>
  <c r="E13" i="7"/>
  <c r="J26" i="1"/>
  <c r="D14" i="7"/>
  <c r="J27" i="1"/>
  <c r="E14" i="7" s="1"/>
  <c r="N26" i="1"/>
  <c r="N28" i="1" s="1"/>
  <c r="N29" i="1" s="1"/>
  <c r="D15" i="7"/>
  <c r="N27" i="1"/>
  <c r="E15" i="7" s="1"/>
  <c r="R26" i="1"/>
  <c r="D16" i="7"/>
  <c r="R27" i="1"/>
  <c r="E16" i="7"/>
  <c r="F15" i="6"/>
  <c r="D17" i="7"/>
  <c r="F16" i="6"/>
  <c r="E17" i="7" s="1"/>
  <c r="J15" i="6"/>
  <c r="D18" i="7" s="1"/>
  <c r="J16" i="6"/>
  <c r="E18" i="7" s="1"/>
  <c r="N15" i="6"/>
  <c r="D19" i="7"/>
  <c r="N16" i="6"/>
  <c r="E19" i="7" s="1"/>
  <c r="F19" i="7" s="1"/>
  <c r="R15" i="6"/>
  <c r="D20" i="7"/>
  <c r="F20" i="7" s="1"/>
  <c r="R16" i="6"/>
  <c r="E20" i="7"/>
  <c r="F24" i="6"/>
  <c r="D21" i="7" s="1"/>
  <c r="F25" i="6"/>
  <c r="E21" i="7" s="1"/>
  <c r="J24" i="6"/>
  <c r="D22" i="7"/>
  <c r="J25" i="6"/>
  <c r="E22" i="7" s="1"/>
  <c r="N24" i="6"/>
  <c r="D23" i="7"/>
  <c r="N25" i="6"/>
  <c r="N26" i="6" s="1"/>
  <c r="N27" i="6" s="1"/>
  <c r="E23" i="7"/>
  <c r="R24" i="6"/>
  <c r="D24" i="7"/>
  <c r="R25" i="6"/>
  <c r="E24" i="7" s="1"/>
  <c r="F24" i="7" s="1"/>
  <c r="D8" i="7"/>
  <c r="F2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D19" i="1"/>
  <c r="E19" i="1"/>
  <c r="E20" i="1"/>
  <c r="J6" i="6"/>
  <c r="B6" i="6"/>
  <c r="D17" i="6"/>
  <c r="E17" i="6"/>
  <c r="H17" i="6"/>
  <c r="H18" i="6" s="1"/>
  <c r="I17" i="6"/>
  <c r="I18" i="6" s="1"/>
  <c r="L17" i="6"/>
  <c r="L18" i="6" s="1"/>
  <c r="M17" i="6"/>
  <c r="M18" i="6"/>
  <c r="P17" i="6"/>
  <c r="Q17" i="6"/>
  <c r="Q18" i="6" s="1"/>
  <c r="D18" i="6"/>
  <c r="E18" i="6"/>
  <c r="P18" i="6"/>
  <c r="D26" i="6"/>
  <c r="E26" i="6"/>
  <c r="E27" i="6" s="1"/>
  <c r="H26" i="6"/>
  <c r="I26" i="6"/>
  <c r="L26" i="6"/>
  <c r="M26" i="6"/>
  <c r="P26" i="6"/>
  <c r="P27" i="6" s="1"/>
  <c r="Q26" i="6"/>
  <c r="Q27" i="6" s="1"/>
  <c r="D27" i="6"/>
  <c r="H27" i="6"/>
  <c r="I27" i="6"/>
  <c r="L27" i="6"/>
  <c r="M27" i="6"/>
  <c r="Q28" i="1"/>
  <c r="Q29" i="1" s="1"/>
  <c r="P28" i="1"/>
  <c r="P29" i="1"/>
  <c r="M28" i="1"/>
  <c r="M29" i="1" s="1"/>
  <c r="L28" i="1"/>
  <c r="L29" i="1" s="1"/>
  <c r="I28" i="1"/>
  <c r="I29" i="1" s="1"/>
  <c r="H28" i="1"/>
  <c r="H29" i="1" s="1"/>
  <c r="E28" i="1"/>
  <c r="E29" i="1" s="1"/>
  <c r="D28" i="1"/>
  <c r="D29" i="1"/>
  <c r="Q19" i="1"/>
  <c r="Q20" i="1" s="1"/>
  <c r="P19" i="1"/>
  <c r="P20" i="1"/>
  <c r="M19" i="1"/>
  <c r="M20" i="1"/>
  <c r="L19" i="1"/>
  <c r="L20" i="1" s="1"/>
  <c r="I19" i="1"/>
  <c r="I20" i="1" s="1"/>
  <c r="H19" i="1"/>
  <c r="H20" i="1"/>
  <c r="B18" i="1"/>
  <c r="B17" i="1"/>
  <c r="B16" i="6" l="1"/>
  <c r="B15" i="6"/>
  <c r="F23" i="7"/>
  <c r="N17" i="6"/>
  <c r="N18" i="6" s="1"/>
  <c r="F22" i="7"/>
  <c r="R28" i="1"/>
  <c r="R29" i="1" s="1"/>
  <c r="J26" i="6"/>
  <c r="J27" i="6" s="1"/>
  <c r="R17" i="6"/>
  <c r="R18" i="6" s="1"/>
  <c r="J17" i="6"/>
  <c r="J18" i="6" s="1"/>
  <c r="R26" i="6"/>
  <c r="R27" i="6" s="1"/>
  <c r="F18" i="7"/>
  <c r="F21" i="7"/>
  <c r="F17" i="7"/>
  <c r="F26" i="6"/>
  <c r="F27" i="6" s="1"/>
  <c r="F12" i="7"/>
  <c r="N19" i="1"/>
  <c r="N20" i="1" s="1"/>
  <c r="J19" i="1"/>
  <c r="J20" i="1" s="1"/>
  <c r="F17" i="6"/>
  <c r="F18" i="6" s="1"/>
  <c r="J28" i="1"/>
  <c r="J29" i="1" s="1"/>
  <c r="F19" i="1"/>
  <c r="F13" i="7"/>
  <c r="F15" i="7"/>
  <c r="D20" i="1"/>
  <c r="F20" i="1" s="1"/>
  <c r="F16" i="7"/>
  <c r="F11" i="7"/>
  <c r="F10" i="7"/>
  <c r="F9" i="7"/>
  <c r="B24" i="6"/>
  <c r="F14" i="7"/>
  <c r="F25" i="7" l="1"/>
</calcChain>
</file>

<file path=xl/sharedStrings.xml><?xml version="1.0" encoding="utf-8"?>
<sst xmlns="http://schemas.openxmlformats.org/spreadsheetml/2006/main" count="714" uniqueCount="243">
  <si>
    <t>Anlage 1 zum Antrag auf Finanzhilfe</t>
  </si>
  <si>
    <t>1.</t>
  </si>
  <si>
    <t>Angaben zur finanzhilfeberechtigten Schule</t>
  </si>
  <si>
    <t>(Schule, Anschrift)</t>
  </si>
  <si>
    <t>Anzahl der Schüler/innen</t>
  </si>
  <si>
    <t>insgesamt</t>
  </si>
  <si>
    <t>Summe:</t>
  </si>
  <si>
    <t>für das Schuljahr</t>
  </si>
  <si>
    <t>Schulnummer:</t>
  </si>
  <si>
    <t>2.</t>
  </si>
  <si>
    <t>gefördert
(nur BBS)</t>
  </si>
  <si>
    <t>3.</t>
  </si>
  <si>
    <t>finanzhilfe-
relevant</t>
  </si>
  <si>
    <t>Mittelwert:</t>
  </si>
  <si>
    <t>(Schulform/Gliederung/Fachrichtung)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</si>
  <si>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</si>
  <si>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</si>
  <si>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</si>
  <si>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</si>
  <si>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</si>
  <si>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</si>
  <si>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</si>
  <si>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</si>
  <si>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</si>
  <si>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</si>
  <si>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</si>
  <si>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</si>
  <si>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</si>
  <si>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Zusammenfassung für die Grundbetragsberechnung</t>
  </si>
  <si>
    <t>Schulform/Gliederung/Fachrichtung</t>
  </si>
  <si>
    <t>Schülerbetrag</t>
  </si>
  <si>
    <t>Grundbetrag</t>
  </si>
  <si>
    <t>finanzhilfeberechtigte Schüler</t>
  </si>
  <si>
    <t>Summe Grundbeträge:</t>
  </si>
  <si>
    <t>Lfd.
Nr.</t>
  </si>
  <si>
    <t>Fachrichtungen</t>
  </si>
  <si>
    <t>BS Erziehungshilfe VZ</t>
  </si>
  <si>
    <t>BS Erziehungshilfe TZ</t>
  </si>
  <si>
    <t>BFS (1J) Agrarwirtschaft</t>
  </si>
  <si>
    <t>BFS (1J) Bautechnik</t>
  </si>
  <si>
    <t>BFS (1J) Chemie, Physik und Biologie</t>
  </si>
  <si>
    <t>BFS (1J) Druck- und Medientechnik</t>
  </si>
  <si>
    <t>BFS (1J) Elektrotechnik</t>
  </si>
  <si>
    <t>BFS (1J) Fahrzeugtechnik</t>
  </si>
  <si>
    <t>BFS (1J) Farbtechnik und Raumgestaltung</t>
  </si>
  <si>
    <t>BFS (1J) Floristik</t>
  </si>
  <si>
    <t>BFS (1J) Gartenbau</t>
  </si>
  <si>
    <t>BFS (1J) Gastronomie</t>
  </si>
  <si>
    <t>BFS (1J) Holztechnik</t>
  </si>
  <si>
    <t>BFS (1J) Körperpflege</t>
  </si>
  <si>
    <t>BFS (1J) Lebensmittelhandwerk</t>
  </si>
  <si>
    <t>BFS (1J) Metalltechnik</t>
  </si>
  <si>
    <t>BFS (1J) Textiltechnik und Bekleidung</t>
  </si>
  <si>
    <t>BFS (1J) Wirtschaft</t>
  </si>
  <si>
    <t>BFS (2J) Agrarwirtschaft, Klasse 2</t>
  </si>
  <si>
    <t>BFS (2J) Technik, Klasse 2</t>
  </si>
  <si>
    <t>BFS (2J) Wirtschaft, Klasse 2</t>
  </si>
  <si>
    <t>BFS Altenpflege TZ</t>
  </si>
  <si>
    <t>BFS Altenpflege TZ (4-jährig)</t>
  </si>
  <si>
    <t>BFS Atem-, Sprech- und Stimmlehrer/in</t>
  </si>
  <si>
    <t>BFS Biologisch-technische/-r Assistent/-in</t>
  </si>
  <si>
    <t>BFS Chemisch-technische/-r Assistent/-in</t>
  </si>
  <si>
    <t>BFS Elektro-technische/-r Assistent/-in</t>
  </si>
  <si>
    <t>BFS Ergotherapie</t>
  </si>
  <si>
    <t>BFS Gestaltungstechnische/-r Assistent/-in</t>
  </si>
  <si>
    <t>BFS Informatik SP Softwaretechnologie</t>
  </si>
  <si>
    <t>BFS Informatik SP Wirtschaftsinformatik</t>
  </si>
  <si>
    <t>BFS Informatik SP Medieninformatik</t>
  </si>
  <si>
    <t>BFS Kosmetik</t>
  </si>
  <si>
    <t>BFS Agrarwirtsch.-techn. Assistent/-in</t>
  </si>
  <si>
    <t>BFS Pflegeassistenz</t>
  </si>
  <si>
    <t>BFS Pharmazeutisch-technische/-r Assistent/-in</t>
  </si>
  <si>
    <t>BFS Schiffsbetriebstechnische/-r Assistent/-in</t>
  </si>
  <si>
    <t>BFS Umweltschutz-technische/-r Assistent/-in</t>
  </si>
  <si>
    <t>FOS Technik Klasse 11</t>
  </si>
  <si>
    <t>FOS Technik Klasse 12</t>
  </si>
  <si>
    <t>FOS Gestaltung KL 11</t>
  </si>
  <si>
    <t>FOS Ernährung und Hauswirtschaft KL 11</t>
  </si>
  <si>
    <t>BOS Technik</t>
  </si>
  <si>
    <t>BOS Ernährung und Hauswirtschaft</t>
  </si>
  <si>
    <t>FS Bergbautechnik</t>
  </si>
  <si>
    <t>FS Bohrtechnik (1J)</t>
  </si>
  <si>
    <t>FS Bohrtechnik (2J)</t>
  </si>
  <si>
    <t>FS Elektrotechnik TZ</t>
  </si>
  <si>
    <t>FS Elektrotechnik VZ</t>
  </si>
  <si>
    <t>FS Farb- und Lacktechnik</t>
  </si>
  <si>
    <t>FS Holztechnik</t>
  </si>
  <si>
    <t>FS Informatik</t>
  </si>
  <si>
    <t>FS Fahrzeugtechnik</t>
  </si>
  <si>
    <t>FS Lebensmitteltechnik</t>
  </si>
  <si>
    <t>FS Maschinentechnik VZ</t>
  </si>
  <si>
    <t>FS Medizintechnik</t>
  </si>
  <si>
    <t>FS Metallbautechnik</t>
  </si>
  <si>
    <t>FS Mühlenbau, Getreide- und Futtermitteltechnik</t>
  </si>
  <si>
    <t>FS Schiffbautechnik</t>
  </si>
  <si>
    <t>FS Steintechnik</t>
  </si>
  <si>
    <t>FS Umweltschutztechnik</t>
  </si>
  <si>
    <t>FS Agrartechnik</t>
  </si>
  <si>
    <t>FS Agrarwirtschaft (1-jährig)</t>
  </si>
  <si>
    <t>FS Agrarwirtschaft (2-jährig)</t>
  </si>
  <si>
    <t>FS Betriebswirtschaft TZ (4-jährig)</t>
  </si>
  <si>
    <t>FS Holzgestaltung</t>
  </si>
  <si>
    <t>FS Hauswirtschaft</t>
  </si>
  <si>
    <t>FS Heilerziehungspflege VZ (3J)</t>
  </si>
  <si>
    <t>FS Heilpädagogik TZ (2,5J)</t>
  </si>
  <si>
    <t>FS Heilpädagogik VZ (1,5J)</t>
  </si>
  <si>
    <t>01 Grundschule</t>
  </si>
  <si>
    <t>04 Primarbereich (IGS/FWS)</t>
  </si>
  <si>
    <t>11 Hauptschule</t>
  </si>
  <si>
    <t>12 Realschule</t>
  </si>
  <si>
    <t>13 Gymnasium Sek. I</t>
  </si>
  <si>
    <t>14 Sekundarbereich I (IGS/FWS)</t>
  </si>
  <si>
    <t>16 Hauptschule (KGS)</t>
  </si>
  <si>
    <t>17 Realschule (KGS)</t>
  </si>
  <si>
    <t>18 Gymnasium Sek. I (KGS)</t>
  </si>
  <si>
    <t>23 Gymnasium Sek. II</t>
  </si>
  <si>
    <t>24 Sekundarbereich II (IGS/FWS)</t>
  </si>
  <si>
    <t>28 Gymnasium Sek. II (KGS)</t>
  </si>
  <si>
    <t>40 Oberschule</t>
  </si>
  <si>
    <t>60 FöS Lernen</t>
  </si>
  <si>
    <t>61 FöS Emotionale und soz. Entwicklung</t>
  </si>
  <si>
    <t>62 FöS Sprache</t>
  </si>
  <si>
    <t>63 FöS Sehen</t>
  </si>
  <si>
    <t>64 FöS Hören</t>
  </si>
  <si>
    <t>65 FöS Geistige Entwicklung</t>
  </si>
  <si>
    <t>66 FöS Körperliche und mot. Entwicklung</t>
  </si>
  <si>
    <t>67 FöS Hören (Taub)</t>
  </si>
  <si>
    <t>68 FöS Sehen (Blinde)</t>
  </si>
  <si>
    <t>69 FöS Hören und Sehen</t>
  </si>
  <si>
    <t>) = "</t>
  </si>
  <si>
    <t>"</t>
  </si>
  <si>
    <t xml:space="preserve">          </t>
  </si>
  <si>
    <t>19 Integrierte HRS</t>
  </si>
  <si>
    <t>BFS (1J) Hauswirtschaft und Pflege SP Hauswirtschaft</t>
  </si>
  <si>
    <t>BFS (1J) Hauswirtschaft und Pflege SP Persönliche Assistenz</t>
  </si>
  <si>
    <t>BFS (1J) Technik</t>
  </si>
  <si>
    <t>BFS (2J) Ernährung, Hauswirtschaft und Pflege, Klasse 2</t>
  </si>
  <si>
    <t>FOS Gestaltung KL 12</t>
  </si>
  <si>
    <t>FOS Ernährung und Hauswirtschaft KL 12</t>
  </si>
  <si>
    <t>FOS Agrarwirtschaft, Bio- und Umwelttechnologie KL 11</t>
  </si>
  <si>
    <t>FOS Agrarwirtschaft, Bio- und Umwelttechnologie KL 12</t>
  </si>
  <si>
    <t>BOS Wirtschaft und Verwaltung VZ</t>
  </si>
  <si>
    <t>BOS Wirtschaft und VerwaltungTZ</t>
  </si>
  <si>
    <t>BOS Gesundheit und Soziales VZ</t>
  </si>
  <si>
    <t>BOS Gesundheit und Soziales TZ</t>
  </si>
  <si>
    <t>BOS Agrarwirtschaft, Bio- und Umwelttechnologie</t>
  </si>
  <si>
    <t>Berufliches Gymnasium</t>
  </si>
  <si>
    <t>FS Bautechnik</t>
  </si>
  <si>
    <t>FS Heizungs-, Lüftungs- und Klimatechnik</t>
  </si>
  <si>
    <t>FS Hotel/Gaststätten</t>
  </si>
  <si>
    <t>BFS Informationstechn. Assistent/-in</t>
  </si>
  <si>
    <t>EB Fachhochschulreife (1,5-jährig)</t>
  </si>
  <si>
    <t>EB Fachhochschulreife (1-jährig)</t>
  </si>
  <si>
    <t>EB Fachhochschulreife (2,5-jährig)</t>
  </si>
  <si>
    <t>EB Fachhochschulreife (2-jährig)</t>
  </si>
  <si>
    <t>FS Sozialpädagogik TZ (3,5-jährig)</t>
  </si>
  <si>
    <t>FS Sozialpädagogik TZ (3-jährig)</t>
  </si>
  <si>
    <t>FS Sozialpädagogik TZ (4-jährig)</t>
  </si>
  <si>
    <t>FS Sozialpädagogik VZ</t>
  </si>
  <si>
    <t>Schulversuch Fachgymnasium Technik</t>
  </si>
  <si>
    <t>Schulversuch Berufl. Gymnasium Technik (ab 08/2013)</t>
  </si>
  <si>
    <t>Duales Ausbildungs- und Studienprogramm Pflege</t>
  </si>
  <si>
    <t>Duales Ausbildungs- und Studienprogramm Ergotherapie</t>
  </si>
  <si>
    <t>BFS Kaufmänn. Assistent/-in SP Fremdspr./Korresp.</t>
  </si>
  <si>
    <t>BFS Sozialassistent/-in SP Persönliche Assistenz Kl. 1</t>
  </si>
  <si>
    <t>LG 1 F. 60 - 81104</t>
  </si>
  <si>
    <t>LG 1 F. 61 - 81104</t>
  </si>
  <si>
    <t>LG 1 F. 63 - 81104</t>
  </si>
  <si>
    <t>FS Betriebswirtschaft TZ (3-jährig)</t>
  </si>
  <si>
    <t>FS Mechatronik VZ</t>
  </si>
  <si>
    <t>FS Mechatronik TZ (3-jährig)</t>
  </si>
  <si>
    <t>2021/22</t>
  </si>
  <si>
    <t>LG 1 F. 62 - 81104</t>
  </si>
  <si>
    <t>2022/23</t>
  </si>
  <si>
    <t>2023/24</t>
  </si>
  <si>
    <t>2024/25</t>
  </si>
  <si>
    <t>2025/26</t>
  </si>
  <si>
    <t>2026/27</t>
  </si>
  <si>
    <t>2027/28</t>
  </si>
  <si>
    <t>Regionales Landesamt für Schule und Bildung Lüneburg</t>
  </si>
  <si>
    <t>Aktenzeichen RLSB Lüneburg</t>
  </si>
  <si>
    <t>Berufliches Gymnasium Gesundheit u. Soziales SP Soz.päd.</t>
  </si>
  <si>
    <t>Berufliches Gymnasium Technik SP Gestalt.- u. Medientechnik</t>
  </si>
  <si>
    <t>Berufliches Gymnasium Technik SP Informationstechnik</t>
  </si>
  <si>
    <t>BFS (1J) Wirtschaft SP Büroberufe</t>
  </si>
  <si>
    <t>BFS (1J) Wirtschaft SP Handel</t>
  </si>
  <si>
    <t>BFS Sozialassistent/-in SP Persönliche Assistenz Kl. 2</t>
  </si>
  <si>
    <t>BFS Sozialpädagogik (2-jährig)</t>
  </si>
  <si>
    <t>FOS Gesundheit/Sozialw SP Gesundheit und Pflege Kl. 11</t>
  </si>
  <si>
    <t>FOS Gesundheit/Sozialw SP Gesundheit und Pflege Kl. 12</t>
  </si>
  <si>
    <t>FOS Gesundheit/Sozialw SP Sozialpädagogik Kl. 11</t>
  </si>
  <si>
    <t>FOS Gesundheit/Sozialw SP Sozialpädagogik Kl. 12</t>
  </si>
  <si>
    <t>FOS Wirtschaft/Verw SP Verwaltung und Rechtspflege Kl. 11</t>
  </si>
  <si>
    <t>FOS Wirtschaft/Verw SP Verwaltung und Rechtspflege Kl. 12</t>
  </si>
  <si>
    <t>FOS Wirtschaft/Verw SP Informatik Kl. 11</t>
  </si>
  <si>
    <t>FOS Wirtschaft/Verw SP Informatik Kl. 12</t>
  </si>
  <si>
    <t>FOS Wirtschaft/Verw SP Wirtschaft Kl. 11</t>
  </si>
  <si>
    <t>FOS Wirtschaft/Verw SP Wirtschaft Kl. 12</t>
  </si>
  <si>
    <t>FS Betriebswirtschaft VZ (2-jährig)</t>
  </si>
  <si>
    <t>FS Heilpädagogik TZ (3J)</t>
  </si>
  <si>
    <t>FS Technik FB Elektrotechnik VZ (2 J.)</t>
  </si>
  <si>
    <t>FS Technik FB Elektrotechnik TZ (3 J.)</t>
  </si>
  <si>
    <t>FS Technik FB Maschinentechnik VZ (2 J.)</t>
  </si>
  <si>
    <t>FS Technik FB Maschinentechnik TZ (3 J.)</t>
  </si>
  <si>
    <t>FS Technik FR Informatik VZ (2 J.)</t>
  </si>
  <si>
    <t>FS Technik FR Informatik TZ (3 J.)</t>
  </si>
  <si>
    <t>FS Technik FR Mechatronik VZ (2 J.)</t>
  </si>
  <si>
    <t>FS Technik FR Mechatronik TZ (3 J.)</t>
  </si>
  <si>
    <t>BFS Sozialpäd. Ass</t>
  </si>
  <si>
    <t>FS Maschinentechnik TZ 4-jährig</t>
  </si>
  <si>
    <t>BFS Ernährung u. Hauswirtschaft (2-jährig)</t>
  </si>
  <si>
    <t>BFS Hauswirtschaft u. Pflege / Hauswirtschaft (1-jährig)</t>
  </si>
  <si>
    <t>BFS Hauswirtschaft u. Pflege / Persönliche Aissistenz (1-jährig)</t>
  </si>
  <si>
    <t>2j. BFS Sozialpädagogik K. 1+2</t>
  </si>
  <si>
    <t>FOS Wirtschaft Kl. 11</t>
  </si>
  <si>
    <t>FOS Wirtschaft Kl. 12</t>
  </si>
  <si>
    <t>anteilig zu berücksichtigende BFD-SchülerInnen</t>
  </si>
  <si>
    <t>BES FR Gesundheit u. Soziales Kl. 1</t>
  </si>
  <si>
    <t>BES FR Gesundheit u. Soziales Kl. 2</t>
  </si>
  <si>
    <t>BES FR Technik Kl. 1</t>
  </si>
  <si>
    <t>BES FR Technik Kl. 2</t>
  </si>
  <si>
    <t>BES FR Technik SP Elektro- u. Metalltechnik Kl. 1</t>
  </si>
  <si>
    <t>BES FR Technik SP Erziehungshilfe Kl. 1</t>
  </si>
  <si>
    <t>BES FR Technik SP Erziehungshilfe Kl. 2</t>
  </si>
  <si>
    <t>BES FR Technik SP Lebensmittelhandwerk u. Gastronomie Kl. 1</t>
  </si>
  <si>
    <t>BES FR Technik SP Lebensmittelhandwerk u. Gastronomie Kl. 2</t>
  </si>
  <si>
    <t>BES FR Technik SP Natur u. Technik Kl. 1</t>
  </si>
  <si>
    <t>BES FR Wirtschaft Kl. 1</t>
  </si>
  <si>
    <t>BES FR Wirtschaft Kl. 2</t>
  </si>
  <si>
    <t>BES FR Wirtschaft SP Gesundheit u. Soziales Kl. 2</t>
  </si>
  <si>
    <t>BES Klasse Sprache und Integration Vollzeit</t>
  </si>
  <si>
    <t>BES Klasse Sprache/Integration Teilzeit</t>
  </si>
  <si>
    <t>BES Klasse 2 Teilzeit</t>
  </si>
  <si>
    <t>BFS Altenpflege VZ (3-jährig)</t>
  </si>
  <si>
    <t>BFS Kaufmänn. Assistent/-in SP Informationsverarbeitung</t>
  </si>
  <si>
    <t>BFS Sozialpäd. Ass. Kl. 1 u. 2</t>
  </si>
  <si>
    <t>BFS Sozialpäd. Ass. Kl. 2</t>
  </si>
  <si>
    <t>BFS Sozialpäd. Ass. Kl. TZ (1,5j.)</t>
  </si>
  <si>
    <t>FS Elektrotechnik TZ 4-jährig</t>
  </si>
  <si>
    <t xml:space="preserve">FS Elektrotechnik VZ -Industrie 4.0 </t>
  </si>
  <si>
    <r>
      <rPr>
        <b/>
        <sz val="10"/>
        <rFont val="Arial"/>
        <family val="2"/>
      </rPr>
      <t>Anlage 1</t>
    </r>
    <r>
      <rPr>
        <sz val="10"/>
        <rFont val="Arial"/>
        <family val="2"/>
      </rPr>
      <t xml:space="preserve"> zum Antrag auf Finanzhilfe</t>
    </r>
  </si>
  <si>
    <t>RLSB Lüneburg, Dez. 1, Fachbereich 1F, Stand: 01.07.2023</t>
  </si>
  <si>
    <t>FS Maschinentechnik TZ 3-jährig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</si>
</sst>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"/>
    <numFmt numFmtId="165" formatCode="#,##0.00\ &quot;€&quot;"/>
    <numFmt numFmtId="166" formatCode="#,##0.0_ ;\-#,##0.0\ 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11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2" fillId="0" borderId="0" xfId="0" applyFont="1" applyProtection="1"/>
    <xf numFmtId="164" fontId="0" fillId="0" borderId="0" xfId="0" applyNumberFormat="1" applyBorder="1" applyAlignment="1" applyProtection="1">
      <alignment horizontal="center"/>
    </xf>
    <xf numFmtId="0" fontId="1" fillId="0" borderId="0" xfId="0" applyFont="1" applyProtection="1"/>
    <xf numFmtId="16" fontId="2" fillId="0" borderId="0" xfId="0" quotePrefix="1" applyNumberFormat="1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0" fillId="0" borderId="2" xfId="0" applyBorder="1" applyAlignment="1" applyProtection="1">
      <alignment horizontal="right" vertical="center"/>
    </xf>
    <xf numFmtId="0" fontId="0" fillId="0" borderId="0" xfId="0" applyAlignment="1" applyProtection="1">
      <alignment vertical="top"/>
    </xf>
    <xf numFmtId="0" fontId="1" fillId="0" borderId="3" xfId="0" applyFont="1" applyBorder="1" applyAlignment="1" applyProtection="1">
      <alignment horizontal="center" vertical="top"/>
    </xf>
    <xf numFmtId="0" fontId="1" fillId="0" borderId="4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16" fontId="0" fillId="0" borderId="0" xfId="0" quotePrefix="1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3" fontId="1" fillId="0" borderId="6" xfId="0" applyNumberFormat="1" applyFont="1" applyBorder="1" applyAlignment="1" applyProtection="1">
      <alignment horizontal="right" vertical="center" indent="1"/>
    </xf>
    <xf numFmtId="3" fontId="1" fillId="0" borderId="5" xfId="0" applyNumberFormat="1" applyFont="1" applyBorder="1" applyAlignment="1" applyProtection="1">
      <alignment horizontal="right" vertical="center" indent="1"/>
    </xf>
    <xf numFmtId="0" fontId="0" fillId="0" borderId="0" xfId="0" applyAlignment="1" applyProtection="1">
      <alignment horizontal="left" vertical="center"/>
    </xf>
    <xf numFmtId="3" fontId="1" fillId="0" borderId="7" xfId="0" applyNumberFormat="1" applyFont="1" applyBorder="1" applyAlignment="1" applyProtection="1">
      <alignment horizontal="right" vertical="center" indent="1"/>
    </xf>
    <xf numFmtId="3" fontId="1" fillId="0" borderId="8" xfId="0" applyNumberFormat="1" applyFont="1" applyBorder="1" applyAlignment="1" applyProtection="1">
      <alignment horizontal="right" vertical="center" indent="1"/>
    </xf>
    <xf numFmtId="3" fontId="1" fillId="0" borderId="9" xfId="0" applyNumberFormat="1" applyFont="1" applyBorder="1" applyAlignment="1" applyProtection="1">
      <alignment horizontal="right" vertical="center" indent="1"/>
    </xf>
    <xf numFmtId="166" fontId="0" fillId="0" borderId="10" xfId="0" applyNumberFormat="1" applyBorder="1" applyAlignment="1" applyProtection="1">
      <alignment horizontal="right" vertical="center"/>
    </xf>
    <xf numFmtId="166" fontId="0" fillId="0" borderId="11" xfId="0" applyNumberFormat="1" applyBorder="1" applyAlignment="1" applyProtection="1">
      <alignment horizontal="right" vertical="center"/>
    </xf>
    <xf numFmtId="166" fontId="2" fillId="0" borderId="12" xfId="0" applyNumberFormat="1" applyFont="1" applyBorder="1" applyAlignment="1" applyProtection="1">
      <alignment horizontal="right" vertical="center"/>
    </xf>
    <xf numFmtId="0" fontId="0" fillId="0" borderId="0" xfId="0" applyAlignment="1">
      <alignment vertical="center"/>
    </xf>
    <xf numFmtId="165" fontId="3" fillId="0" borderId="12" xfId="0" applyNumberFormat="1" applyFont="1" applyBorder="1" applyAlignment="1">
      <alignment horizontal="right" vertical="center" indent="3"/>
    </xf>
    <xf numFmtId="3" fontId="1" fillId="2" borderId="13" xfId="0" applyNumberFormat="1" applyFont="1" applyFill="1" applyBorder="1" applyAlignment="1" applyProtection="1">
      <alignment horizontal="right" vertical="center" indent="1"/>
      <protection locked="0"/>
    </xf>
    <xf numFmtId="3" fontId="1" fillId="2" borderId="14" xfId="0" applyNumberFormat="1" applyFont="1" applyFill="1" applyBorder="1" applyAlignment="1" applyProtection="1">
      <alignment horizontal="right" vertical="center" indent="1"/>
      <protection locked="0"/>
    </xf>
    <xf numFmtId="3" fontId="1" fillId="2" borderId="3" xfId="0" applyNumberFormat="1" applyFont="1" applyFill="1" applyBorder="1" applyAlignment="1" applyProtection="1">
      <alignment horizontal="right" vertical="center" indent="1"/>
      <protection locked="0"/>
    </xf>
    <xf numFmtId="3" fontId="1" fillId="2" borderId="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Alignment="1" applyProtection="1">
      <alignment horizontal="center"/>
    </xf>
    <xf numFmtId="164" fontId="0" fillId="0" borderId="15" xfId="0" applyNumberFormat="1" applyFill="1" applyBorder="1" applyAlignment="1" applyProtection="1">
      <alignment horizontal="center"/>
    </xf>
    <xf numFmtId="0" fontId="4" fillId="3" borderId="16" xfId="1" applyFont="1" applyFill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165" fontId="6" fillId="2" borderId="20" xfId="0" applyNumberFormat="1" applyFont="1" applyFill="1" applyBorder="1" applyAlignment="1" applyProtection="1">
      <alignment horizontal="right" vertical="center" indent="2"/>
      <protection locked="0"/>
    </xf>
    <xf numFmtId="3" fontId="6" fillId="0" borderId="19" xfId="0" applyNumberFormat="1" applyFont="1" applyBorder="1" applyAlignment="1">
      <alignment horizontal="right" vertical="center" indent="3"/>
    </xf>
    <xf numFmtId="3" fontId="6" fillId="0" borderId="5" xfId="0" applyNumberFormat="1" applyFont="1" applyBorder="1" applyAlignment="1">
      <alignment horizontal="right" vertical="center" indent="3"/>
    </xf>
    <xf numFmtId="165" fontId="6" fillId="0" borderId="21" xfId="0" applyNumberFormat="1" applyFont="1" applyBorder="1" applyAlignment="1">
      <alignment horizontal="right" vertical="center" indent="3"/>
    </xf>
    <xf numFmtId="0" fontId="6" fillId="0" borderId="22" xfId="0" applyFont="1" applyBorder="1" applyAlignment="1">
      <alignment horizontal="right" vertical="center"/>
    </xf>
    <xf numFmtId="165" fontId="6" fillId="2" borderId="23" xfId="0" applyNumberFormat="1" applyFont="1" applyFill="1" applyBorder="1" applyAlignment="1" applyProtection="1">
      <alignment horizontal="right" vertical="center" indent="2"/>
      <protection locked="0"/>
    </xf>
    <xf numFmtId="3" fontId="6" fillId="0" borderId="22" xfId="0" applyNumberFormat="1" applyFont="1" applyBorder="1" applyAlignment="1">
      <alignment horizontal="right" vertical="center" indent="3"/>
    </xf>
    <xf numFmtId="3" fontId="6" fillId="0" borderId="6" xfId="0" applyNumberFormat="1" applyFont="1" applyBorder="1" applyAlignment="1">
      <alignment horizontal="right" vertical="center" indent="3"/>
    </xf>
    <xf numFmtId="165" fontId="6" fillId="0" borderId="24" xfId="0" applyNumberFormat="1" applyFont="1" applyBorder="1" applyAlignment="1">
      <alignment horizontal="right" vertical="center" indent="3"/>
    </xf>
    <xf numFmtId="0" fontId="6" fillId="0" borderId="17" xfId="0" applyFont="1" applyBorder="1" applyAlignment="1">
      <alignment horizontal="right" vertical="center"/>
    </xf>
    <xf numFmtId="165" fontId="6" fillId="2" borderId="25" xfId="0" applyNumberFormat="1" applyFont="1" applyFill="1" applyBorder="1" applyAlignment="1" applyProtection="1">
      <alignment horizontal="right" vertical="center" indent="2"/>
      <protection locked="0"/>
    </xf>
    <xf numFmtId="3" fontId="6" fillId="0" borderId="17" xfId="0" applyNumberFormat="1" applyFont="1" applyBorder="1" applyAlignment="1">
      <alignment horizontal="right" vertical="center" indent="3"/>
    </xf>
    <xf numFmtId="3" fontId="6" fillId="0" borderId="18" xfId="0" applyNumberFormat="1" applyFont="1" applyBorder="1" applyAlignment="1">
      <alignment horizontal="right" vertical="center" indent="3"/>
    </xf>
    <xf numFmtId="165" fontId="6" fillId="0" borderId="26" xfId="0" applyNumberFormat="1" applyFont="1" applyBorder="1" applyAlignment="1">
      <alignment horizontal="right" vertical="center" indent="3"/>
    </xf>
    <xf numFmtId="49" fontId="6" fillId="0" borderId="27" xfId="0" applyNumberFormat="1" applyFont="1" applyBorder="1" applyAlignment="1">
      <alignment vertical="center" wrapText="1"/>
    </xf>
    <xf numFmtId="49" fontId="6" fillId="0" borderId="28" xfId="0" applyNumberFormat="1" applyFont="1" applyBorder="1" applyAlignment="1">
      <alignment vertical="center" wrapText="1"/>
    </xf>
    <xf numFmtId="0" fontId="6" fillId="0" borderId="28" xfId="0" applyNumberFormat="1" applyFont="1" applyBorder="1" applyAlignment="1">
      <alignment vertical="center" wrapText="1"/>
    </xf>
    <xf numFmtId="0" fontId="6" fillId="0" borderId="29" xfId="0" applyNumberFormat="1" applyFont="1" applyBorder="1" applyAlignment="1">
      <alignment vertical="center" wrapText="1"/>
    </xf>
    <xf numFmtId="0" fontId="2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6" fontId="2" fillId="0" borderId="0" xfId="0" quotePrefix="1" applyNumberFormat="1" applyFont="1" applyAlignment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3" fontId="1" fillId="2" borderId="13" xfId="0" applyNumberFormat="1" applyFont="1" applyFill="1" applyBorder="1" applyAlignment="1" applyProtection="1">
      <alignment horizontal="right" vertical="center"/>
      <protection locked="0"/>
    </xf>
    <xf numFmtId="3" fontId="1" fillId="2" borderId="14" xfId="0" applyNumberFormat="1" applyFont="1" applyFill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  <protection locked="0"/>
    </xf>
    <xf numFmtId="3" fontId="1" fillId="2" borderId="4" xfId="0" applyNumberFormat="1" applyFont="1" applyFill="1" applyBorder="1" applyAlignment="1" applyProtection="1">
      <alignment horizontal="right" vertical="center"/>
      <protection locked="0"/>
    </xf>
    <xf numFmtId="3" fontId="1" fillId="0" borderId="5" xfId="0" applyNumberFormat="1" applyFont="1" applyBorder="1" applyAlignment="1" applyProtection="1">
      <alignment horizontal="right" vertical="center"/>
    </xf>
    <xf numFmtId="3" fontId="1" fillId="0" borderId="7" xfId="0" applyNumberFormat="1" applyFont="1" applyBorder="1" applyAlignment="1" applyProtection="1">
      <alignment horizontal="right" vertical="center"/>
    </xf>
    <xf numFmtId="3" fontId="1" fillId="0" borderId="8" xfId="0" applyNumberFormat="1" applyFont="1" applyBorder="1" applyAlignment="1" applyProtection="1">
      <alignment horizontal="right" vertical="center"/>
    </xf>
    <xf numFmtId="3" fontId="1" fillId="0" borderId="9" xfId="0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40" xfId="2" applyFont="1" applyFill="1" applyBorder="1" applyAlignment="1">
      <alignment vertical="center" wrapText="1"/>
    </xf>
    <xf numFmtId="0" fontId="7" fillId="0" borderId="41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2" borderId="15" xfId="0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8" fillId="4" borderId="38" xfId="0" applyFont="1" applyFill="1" applyBorder="1" applyAlignment="1" applyProtection="1">
      <alignment horizontal="center" vertical="center"/>
      <protection locked="0"/>
    </xf>
    <xf numFmtId="0" fontId="8" fillId="4" borderId="39" xfId="0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top"/>
    </xf>
    <xf numFmtId="0" fontId="1" fillId="0" borderId="30" xfId="0" applyFont="1" applyBorder="1" applyAlignment="1" applyProtection="1">
      <alignment horizontal="center" vertical="top"/>
    </xf>
    <xf numFmtId="0" fontId="1" fillId="0" borderId="12" xfId="0" applyFont="1" applyBorder="1" applyAlignment="1" applyProtection="1">
      <alignment horizontal="center" vertical="top"/>
    </xf>
    <xf numFmtId="0" fontId="0" fillId="0" borderId="15" xfId="0" applyFill="1" applyBorder="1" applyProtection="1"/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3">
    <cellStyle name="Standard" xfId="0" builtinId="0"/>
    <cellStyle name="Standard_Fachrichtungen" xfId="1" xr:uid="{00000000-0005-0000-0000-000001000000}"/>
    <cellStyle name="Standard_fr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rnMarionNLSCHB\AppData\Local\Microsoft\Windows\INetCache\IE\8S6ATNRS\Anlage%204%20-%20Nachweis%20mit%20Bez&#252;gen%20beurlaubter%20L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age 4"/>
      <sheetName val="WZ"/>
      <sheetName val="Listen"/>
    </sheetNames>
    <sheetDataSet>
      <sheetData sheetId="0"/>
      <sheetData sheetId="1">
        <row r="1">
          <cell r="A1" t="str">
            <v>LG 1 F.60 - 81104</v>
          </cell>
        </row>
        <row r="2">
          <cell r="A2" t="str">
            <v>LG 1 F.61 - 81104</v>
          </cell>
        </row>
        <row r="3">
          <cell r="A3" t="str">
            <v>LG 1 F.63 - 81104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R29"/>
  <sheetViews>
    <sheetView showZeros="0" tabSelected="1" workbookViewId="0">
      <selection activeCell="R4" sqref="R4"/>
    </sheetView>
  </sheetViews>
  <sheetFormatPr baseColWidth="10" defaultColWidth="11.42578125" defaultRowHeight="12.75" x14ac:dyDescent="0.2"/>
  <cols>
    <col min="1" max="1" width="4.7109375" style="15" customWidth="1"/>
    <col min="2" max="2" width="13.7109375" style="15" customWidth="1"/>
    <col min="3" max="3" width="3.7109375" style="15" customWidth="1"/>
    <col min="4" max="6" width="8.7109375" style="15" customWidth="1"/>
    <col min="7" max="7" width="3.7109375" style="15" customWidth="1"/>
    <col min="8" max="10" width="8.7109375" style="15" customWidth="1"/>
    <col min="11" max="11" width="3.7109375" style="15" customWidth="1"/>
    <col min="12" max="14" width="8.7109375" style="15" customWidth="1"/>
    <col min="15" max="15" width="3.7109375" style="15" customWidth="1"/>
    <col min="16" max="18" width="8.7109375" style="15" customWidth="1"/>
    <col min="19" max="16384" width="11.42578125" style="15"/>
  </cols>
  <sheetData>
    <row r="1" spans="1:18" x14ac:dyDescent="0.2">
      <c r="R1" s="57" t="s">
        <v>179</v>
      </c>
    </row>
    <row r="2" spans="1:18" x14ac:dyDescent="0.2">
      <c r="R2" s="84" t="s">
        <v>241</v>
      </c>
    </row>
    <row r="3" spans="1:18" x14ac:dyDescent="0.2">
      <c r="R3" s="58" t="s">
        <v>240</v>
      </c>
    </row>
    <row r="4" spans="1:18" ht="13.5" thickBot="1" x14ac:dyDescent="0.25">
      <c r="A4" s="80" t="s">
        <v>180</v>
      </c>
      <c r="B4" s="25"/>
      <c r="C4" s="25"/>
      <c r="Q4" s="59" t="s">
        <v>7</v>
      </c>
      <c r="R4" s="60"/>
    </row>
    <row r="5" spans="1:18" ht="19.5" thickTop="1" thickBot="1" x14ac:dyDescent="0.25">
      <c r="A5" s="25"/>
      <c r="B5" s="86"/>
      <c r="C5" s="86"/>
      <c r="D5" s="87"/>
      <c r="E5" s="88"/>
      <c r="P5" s="59"/>
      <c r="Q5" s="61"/>
    </row>
    <row r="6" spans="1:18" ht="13.5" thickTop="1" x14ac:dyDescent="0.2">
      <c r="P6" s="59"/>
      <c r="Q6" s="61"/>
    </row>
    <row r="7" spans="1:18" x14ac:dyDescent="0.2">
      <c r="A7" s="62" t="s">
        <v>1</v>
      </c>
      <c r="B7" s="62" t="s">
        <v>2</v>
      </c>
      <c r="C7" s="62"/>
      <c r="G7" s="62"/>
      <c r="J7" s="62" t="s">
        <v>8</v>
      </c>
      <c r="K7" s="62"/>
      <c r="O7" s="62"/>
    </row>
    <row r="8" spans="1:18" x14ac:dyDescent="0.2">
      <c r="B8" s="85"/>
      <c r="C8" s="85"/>
      <c r="D8" s="85"/>
      <c r="E8" s="85"/>
      <c r="F8" s="85"/>
      <c r="G8" s="85"/>
      <c r="H8" s="85"/>
      <c r="J8" s="63"/>
      <c r="K8" s="64"/>
      <c r="O8" s="64"/>
    </row>
    <row r="9" spans="1:18" x14ac:dyDescent="0.2">
      <c r="B9" s="65" t="s">
        <v>3</v>
      </c>
      <c r="C9" s="65"/>
      <c r="G9" s="65"/>
      <c r="K9" s="65"/>
      <c r="O9" s="65"/>
    </row>
    <row r="12" spans="1:18" x14ac:dyDescent="0.2">
      <c r="A12" s="66" t="s">
        <v>9</v>
      </c>
      <c r="B12" s="62" t="s">
        <v>4</v>
      </c>
      <c r="C12" s="62"/>
      <c r="G12" s="62"/>
      <c r="K12" s="62"/>
      <c r="O12" s="62"/>
    </row>
    <row r="13" spans="1:18" ht="13.5" thickBot="1" x14ac:dyDescent="0.25">
      <c r="A13" s="66"/>
      <c r="B13" s="62"/>
      <c r="C13" s="62"/>
      <c r="G13" s="62"/>
      <c r="K13" s="62"/>
      <c r="O13" s="62"/>
    </row>
    <row r="14" spans="1:18" ht="25.5" customHeight="1" thickBot="1" x14ac:dyDescent="0.25">
      <c r="C14" s="9" t="s">
        <v>1</v>
      </c>
      <c r="D14" s="89"/>
      <c r="E14" s="90"/>
      <c r="F14" s="91"/>
      <c r="G14" s="9" t="s">
        <v>9</v>
      </c>
      <c r="H14" s="89"/>
      <c r="I14" s="90"/>
      <c r="J14" s="91"/>
      <c r="K14" s="9" t="s">
        <v>11</v>
      </c>
      <c r="L14" s="89"/>
      <c r="M14" s="90"/>
      <c r="N14" s="91"/>
      <c r="O14" s="9" t="s">
        <v>15</v>
      </c>
      <c r="P14" s="89"/>
      <c r="Q14" s="90"/>
      <c r="R14" s="91"/>
    </row>
    <row r="15" spans="1:18" ht="18" customHeight="1" thickBot="1" x14ac:dyDescent="0.25">
      <c r="D15" s="92" t="s">
        <v>14</v>
      </c>
      <c r="E15" s="93"/>
      <c r="F15" s="94"/>
      <c r="H15" s="92" t="s">
        <v>14</v>
      </c>
      <c r="I15" s="93"/>
      <c r="J15" s="94"/>
      <c r="L15" s="92" t="s">
        <v>14</v>
      </c>
      <c r="M15" s="93"/>
      <c r="N15" s="94"/>
      <c r="P15" s="92" t="s">
        <v>14</v>
      </c>
      <c r="Q15" s="93"/>
      <c r="R15" s="94"/>
    </row>
    <row r="16" spans="1:18" ht="30" customHeight="1" x14ac:dyDescent="0.2">
      <c r="D16" s="67" t="s">
        <v>5</v>
      </c>
      <c r="E16" s="68" t="s">
        <v>10</v>
      </c>
      <c r="F16" s="69" t="s">
        <v>12</v>
      </c>
      <c r="H16" s="67" t="s">
        <v>5</v>
      </c>
      <c r="I16" s="68" t="s">
        <v>10</v>
      </c>
      <c r="J16" s="69" t="s">
        <v>12</v>
      </c>
      <c r="L16" s="67" t="s">
        <v>5</v>
      </c>
      <c r="M16" s="68" t="s">
        <v>10</v>
      </c>
      <c r="N16" s="69" t="s">
        <v>12</v>
      </c>
      <c r="P16" s="67" t="s">
        <v>5</v>
      </c>
      <c r="Q16" s="68" t="s">
        <v>10</v>
      </c>
      <c r="R16" s="69" t="s">
        <v>12</v>
      </c>
    </row>
    <row r="17" spans="1:18" ht="18" customHeight="1" x14ac:dyDescent="0.2">
      <c r="A17" s="14"/>
      <c r="B17" s="15" t="str">
        <f>CONCATENATE("am 15.11.20"&amp;MID(R4,3,2))</f>
        <v>am 15.11.20</v>
      </c>
      <c r="D17" s="70"/>
      <c r="E17" s="71"/>
      <c r="F17" s="72">
        <f>D17-E17</f>
        <v>0</v>
      </c>
      <c r="H17" s="70"/>
      <c r="I17" s="71"/>
      <c r="J17" s="72">
        <f>H17-I17</f>
        <v>0</v>
      </c>
      <c r="L17" s="70"/>
      <c r="M17" s="71"/>
      <c r="N17" s="72">
        <f>L17-M17</f>
        <v>0</v>
      </c>
      <c r="P17" s="70"/>
      <c r="Q17" s="71"/>
      <c r="R17" s="72">
        <f>P17-Q17</f>
        <v>0</v>
      </c>
    </row>
    <row r="18" spans="1:18" ht="18" customHeight="1" x14ac:dyDescent="0.2">
      <c r="B18" s="15" t="str">
        <f>CONCATENATE("am 15.03.20"&amp;MID(R4,6,2))</f>
        <v>am 15.03.20</v>
      </c>
      <c r="D18" s="73"/>
      <c r="E18" s="74"/>
      <c r="F18" s="75">
        <f>D18-E18</f>
        <v>0</v>
      </c>
      <c r="H18" s="73"/>
      <c r="I18" s="74"/>
      <c r="J18" s="75">
        <f>H18-I18</f>
        <v>0</v>
      </c>
      <c r="L18" s="73"/>
      <c r="M18" s="74"/>
      <c r="N18" s="75">
        <f>L18-M18</f>
        <v>0</v>
      </c>
      <c r="P18" s="73"/>
      <c r="Q18" s="74"/>
      <c r="R18" s="75">
        <f>P18-Q18</f>
        <v>0</v>
      </c>
    </row>
    <row r="19" spans="1:18" ht="18" customHeight="1" thickBot="1" x14ac:dyDescent="0.25">
      <c r="B19" s="18" t="s">
        <v>6</v>
      </c>
      <c r="C19" s="18"/>
      <c r="D19" s="76">
        <f>D17+D18</f>
        <v>0</v>
      </c>
      <c r="E19" s="77">
        <f>E17+E18</f>
        <v>0</v>
      </c>
      <c r="F19" s="78">
        <f>D19-E19</f>
        <v>0</v>
      </c>
      <c r="G19" s="18"/>
      <c r="H19" s="76">
        <f>H17+H18</f>
        <v>0</v>
      </c>
      <c r="I19" s="77">
        <f>I17+I18</f>
        <v>0</v>
      </c>
      <c r="J19" s="78">
        <f>J17+J18</f>
        <v>0</v>
      </c>
      <c r="K19" s="18"/>
      <c r="L19" s="76">
        <f>L17+L18</f>
        <v>0</v>
      </c>
      <c r="M19" s="77">
        <f>M17+M18</f>
        <v>0</v>
      </c>
      <c r="N19" s="78">
        <f>N17+N18</f>
        <v>0</v>
      </c>
      <c r="O19" s="18"/>
      <c r="P19" s="76">
        <f>P17+P18</f>
        <v>0</v>
      </c>
      <c r="Q19" s="77">
        <f>Q17+Q18</f>
        <v>0</v>
      </c>
      <c r="R19" s="78">
        <f>R17+R18</f>
        <v>0</v>
      </c>
    </row>
    <row r="20" spans="1:18" ht="18" customHeight="1" thickBot="1" x14ac:dyDescent="0.25">
      <c r="A20" s="14"/>
      <c r="B20" s="15" t="s">
        <v>13</v>
      </c>
      <c r="D20" s="22">
        <f>D19/2</f>
        <v>0</v>
      </c>
      <c r="E20" s="23">
        <f>E19/2</f>
        <v>0</v>
      </c>
      <c r="F20" s="24">
        <f>D20-E20</f>
        <v>0</v>
      </c>
      <c r="H20" s="22">
        <f>H19/2</f>
        <v>0</v>
      </c>
      <c r="I20" s="23">
        <f>I19/2</f>
        <v>0</v>
      </c>
      <c r="J20" s="24">
        <f>J19/2</f>
        <v>0</v>
      </c>
      <c r="L20" s="22">
        <f>L19/2</f>
        <v>0</v>
      </c>
      <c r="M20" s="23">
        <f>M19/2</f>
        <v>0</v>
      </c>
      <c r="N20" s="24">
        <f>N19/2</f>
        <v>0</v>
      </c>
      <c r="P20" s="22">
        <f>P19/2</f>
        <v>0</v>
      </c>
      <c r="Q20" s="23">
        <f>Q19/2</f>
        <v>0</v>
      </c>
      <c r="R20" s="24">
        <f>R19/2</f>
        <v>0</v>
      </c>
    </row>
    <row r="22" spans="1:18" ht="13.5" thickBot="1" x14ac:dyDescent="0.25"/>
    <row r="23" spans="1:18" ht="25.5" customHeight="1" thickBot="1" x14ac:dyDescent="0.25">
      <c r="C23" s="9" t="s">
        <v>16</v>
      </c>
      <c r="D23" s="89"/>
      <c r="E23" s="90"/>
      <c r="F23" s="91"/>
      <c r="G23" s="9" t="s">
        <v>17</v>
      </c>
      <c r="H23" s="89"/>
      <c r="I23" s="90"/>
      <c r="J23" s="91"/>
      <c r="K23" s="9" t="s">
        <v>18</v>
      </c>
      <c r="L23" s="89"/>
      <c r="M23" s="90"/>
      <c r="N23" s="91"/>
      <c r="O23" s="9" t="s">
        <v>19</v>
      </c>
      <c r="P23" s="89"/>
      <c r="Q23" s="90"/>
      <c r="R23" s="91"/>
    </row>
    <row r="24" spans="1:18" ht="18" customHeight="1" thickBot="1" x14ac:dyDescent="0.25">
      <c r="D24" s="92" t="s">
        <v>14</v>
      </c>
      <c r="E24" s="93"/>
      <c r="F24" s="94"/>
      <c r="H24" s="92" t="s">
        <v>14</v>
      </c>
      <c r="I24" s="93"/>
      <c r="J24" s="94"/>
      <c r="L24" s="92" t="s">
        <v>14</v>
      </c>
      <c r="M24" s="93"/>
      <c r="N24" s="94"/>
      <c r="P24" s="92" t="s">
        <v>14</v>
      </c>
      <c r="Q24" s="93"/>
      <c r="R24" s="94"/>
    </row>
    <row r="25" spans="1:18" ht="30" customHeight="1" x14ac:dyDescent="0.2">
      <c r="D25" s="67" t="s">
        <v>5</v>
      </c>
      <c r="E25" s="68" t="s">
        <v>10</v>
      </c>
      <c r="F25" s="69" t="s">
        <v>12</v>
      </c>
      <c r="H25" s="67" t="s">
        <v>5</v>
      </c>
      <c r="I25" s="68" t="s">
        <v>10</v>
      </c>
      <c r="J25" s="69" t="s">
        <v>12</v>
      </c>
      <c r="L25" s="67" t="s">
        <v>5</v>
      </c>
      <c r="M25" s="68" t="s">
        <v>10</v>
      </c>
      <c r="N25" s="69" t="s">
        <v>12</v>
      </c>
      <c r="P25" s="67" t="s">
        <v>5</v>
      </c>
      <c r="Q25" s="68" t="s">
        <v>10</v>
      </c>
      <c r="R25" s="69" t="s">
        <v>12</v>
      </c>
    </row>
    <row r="26" spans="1:18" ht="18" customHeight="1" x14ac:dyDescent="0.2">
      <c r="A26" s="14"/>
      <c r="B26" s="15" t="str">
        <f>CONCATENATE("am 15.11.20"&amp;MID(R4,3,2))</f>
        <v>am 15.11.20</v>
      </c>
      <c r="D26" s="70"/>
      <c r="E26" s="71"/>
      <c r="F26" s="72">
        <f>D26-E26</f>
        <v>0</v>
      </c>
      <c r="H26" s="70"/>
      <c r="I26" s="71"/>
      <c r="J26" s="72">
        <f>H26-I26</f>
        <v>0</v>
      </c>
      <c r="L26" s="70"/>
      <c r="M26" s="71"/>
      <c r="N26" s="72">
        <f>L26-M26</f>
        <v>0</v>
      </c>
      <c r="P26" s="70"/>
      <c r="Q26" s="71"/>
      <c r="R26" s="72">
        <f>P26-Q26</f>
        <v>0</v>
      </c>
    </row>
    <row r="27" spans="1:18" ht="18" customHeight="1" x14ac:dyDescent="0.2">
      <c r="B27" s="15" t="str">
        <f>CONCATENATE("am 15.03.20"&amp;MID(R4,6,2))</f>
        <v>am 15.03.20</v>
      </c>
      <c r="D27" s="73"/>
      <c r="E27" s="74"/>
      <c r="F27" s="75">
        <f>D27-E27</f>
        <v>0</v>
      </c>
      <c r="H27" s="73"/>
      <c r="I27" s="74"/>
      <c r="J27" s="75">
        <f>H27-I27</f>
        <v>0</v>
      </c>
      <c r="L27" s="73"/>
      <c r="M27" s="74"/>
      <c r="N27" s="75">
        <f>L27-M27</f>
        <v>0</v>
      </c>
      <c r="P27" s="73"/>
      <c r="Q27" s="74"/>
      <c r="R27" s="75">
        <f>P27-Q27</f>
        <v>0</v>
      </c>
    </row>
    <row r="28" spans="1:18" ht="18" customHeight="1" thickBot="1" x14ac:dyDescent="0.25">
      <c r="B28" s="18" t="s">
        <v>6</v>
      </c>
      <c r="C28" s="18"/>
      <c r="D28" s="76">
        <f>D26+D27</f>
        <v>0</v>
      </c>
      <c r="E28" s="77">
        <f>E26+E27</f>
        <v>0</v>
      </c>
      <c r="F28" s="78">
        <f>F26+F27</f>
        <v>0</v>
      </c>
      <c r="G28" s="18"/>
      <c r="H28" s="76">
        <f>H26+H27</f>
        <v>0</v>
      </c>
      <c r="I28" s="77">
        <f>I26+I27</f>
        <v>0</v>
      </c>
      <c r="J28" s="78">
        <f>J26+J27</f>
        <v>0</v>
      </c>
      <c r="K28" s="18"/>
      <c r="L28" s="76">
        <f>L26+L27</f>
        <v>0</v>
      </c>
      <c r="M28" s="77">
        <f>M26+M27</f>
        <v>0</v>
      </c>
      <c r="N28" s="78">
        <f>N26+N27</f>
        <v>0</v>
      </c>
      <c r="O28" s="18"/>
      <c r="P28" s="76">
        <f>P26+P27</f>
        <v>0</v>
      </c>
      <c r="Q28" s="77">
        <f>Q26+Q27</f>
        <v>0</v>
      </c>
      <c r="R28" s="78">
        <f>R26+R27</f>
        <v>0</v>
      </c>
    </row>
    <row r="29" spans="1:18" ht="18" customHeight="1" thickBot="1" x14ac:dyDescent="0.25">
      <c r="A29" s="14"/>
      <c r="B29" s="15" t="s">
        <v>13</v>
      </c>
      <c r="D29" s="22">
        <f>D28/2</f>
        <v>0</v>
      </c>
      <c r="E29" s="23">
        <f>E28/2</f>
        <v>0</v>
      </c>
      <c r="F29" s="24">
        <f>F28/2</f>
        <v>0</v>
      </c>
      <c r="H29" s="22">
        <f>H28/2</f>
        <v>0</v>
      </c>
      <c r="I29" s="23">
        <f>I28/2</f>
        <v>0</v>
      </c>
      <c r="J29" s="24">
        <f>J28/2</f>
        <v>0</v>
      </c>
      <c r="L29" s="22">
        <f>L28/2</f>
        <v>0</v>
      </c>
      <c r="M29" s="23">
        <f>M28/2</f>
        <v>0</v>
      </c>
      <c r="N29" s="24">
        <f>N28/2</f>
        <v>0</v>
      </c>
      <c r="P29" s="22">
        <f>P28/2</f>
        <v>0</v>
      </c>
      <c r="Q29" s="23">
        <f>Q28/2</f>
        <v>0</v>
      </c>
      <c r="R29" s="24">
        <f>R28/2</f>
        <v>0</v>
      </c>
    </row>
  </sheetData>
  <sheetProtection algorithmName="SHA-512" hashValue="OmK5yvzG+ss/+7GAiqA/OVpZGgimOZe5SfnxHTZf/H1KgQQYrnTg0OzwGGGwxSSbYMp1LCSq4dobfbnIDjZU/w==" saltValue="pDc4TjXMi2PdVgyW6bXwUQ==" spinCount="100000" sheet="1" objects="1" scenarios="1" selectLockedCells="1"/>
  <mergeCells count="19">
    <mergeCell ref="L24:N24"/>
    <mergeCell ref="P24:R24"/>
    <mergeCell ref="P14:R14"/>
    <mergeCell ref="P15:R15"/>
    <mergeCell ref="L23:N23"/>
    <mergeCell ref="P23:R23"/>
    <mergeCell ref="L14:N14"/>
    <mergeCell ref="L15:N15"/>
    <mergeCell ref="D24:F24"/>
    <mergeCell ref="H24:J24"/>
    <mergeCell ref="D23:F23"/>
    <mergeCell ref="H23:J23"/>
    <mergeCell ref="H14:J14"/>
    <mergeCell ref="H15:J15"/>
    <mergeCell ref="B8:H8"/>
    <mergeCell ref="B5:C5"/>
    <mergeCell ref="D5:E5"/>
    <mergeCell ref="D14:F14"/>
    <mergeCell ref="D15:F15"/>
  </mergeCells>
  <phoneticPr fontId="1" type="noConversion"/>
  <dataValidations count="7">
    <dataValidation type="list" showInputMessage="1" showErrorMessage="1" promptTitle="Auswahlliste!" prompt="Bitte wählen Sie das entpsrechende Schuljahr aus!" sqref="Q5:Q6" xr:uid="{00000000-0002-0000-0000-000000000000}">
      <formula1>SJ</formula1>
    </dataValidation>
    <dataValidation allowBlank="1" showInputMessage="1" showErrorMessage="1" promptTitle="Schule" prompt="Bitte geben Sie hier unbedingt die Daten zur finanzhilfeberechtigten Schule an!" sqref="B8:H8 O8 K8" xr:uid="{00000000-0002-0000-0000-000001000000}"/>
    <dataValidation type="whole" allowBlank="1" showInputMessage="1" showErrorMessage="1" promptTitle="Schulnummer" prompt="Bitte angeben!" sqref="J8" xr:uid="{00000000-0002-0000-0000-000002000000}">
      <formula1>0</formula1>
      <formula2>99999</formula2>
    </dataValidation>
    <dataValidation type="list" allowBlank="1" showInputMessage="1" showErrorMessage="1" sqref="D14:F14 H14:J14 L14:N14 P14:R14 D23:F23 H23:J23 L23:N23 P23:R23" xr:uid="{00000000-0002-0000-0000-000003000000}">
      <formula1>Fachrichtungen</formula1>
    </dataValidation>
    <dataValidation type="list" showInputMessage="1" promptTitle="Auswahlliste!" prompt="Bitte wählen Sie das entsprechende Schuljahr aus!_x000a__x000a_Nicht in der Auswahlliste enthaltene Schuljahre können manuell eingegeben werden." sqref="R4" xr:uid="{00000000-0002-0000-0000-000004000000}">
      <formula1>SJ</formula1>
    </dataValidation>
    <dataValidation allowBlank="1" showInputMessage="1" showErrorMessage="1" prompt="tragen Sie hier bitte Landkreiskürzel und Ziffer ein" sqref="D5" xr:uid="{00000000-0002-0000-0000-000005000000}"/>
    <dataValidation type="list" allowBlank="1" showInputMessage="1" showErrorMessage="1" prompt="Wählen Sie bitte die für die Bearbeitung zuständige Person aus und tragen Sie im Feld daneben unser Aktenzeichen (Landkreiskürzel und Ziffer) für Ihre Schule ein." sqref="B5:C5" xr:uid="{00000000-0002-0000-0000-000006000000}">
      <formula1>WZ</formula1>
    </dataValidation>
  </dataValidations>
  <pageMargins left="0.59055118110236227" right="0.39370078740157483" top="0.51181102362204722" bottom="0.78740157480314965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R27"/>
  <sheetViews>
    <sheetView showZeros="0" workbookViewId="0">
      <selection activeCell="D15" sqref="D15"/>
    </sheetView>
  </sheetViews>
  <sheetFormatPr baseColWidth="10" defaultColWidth="11.42578125" defaultRowHeight="12.75" x14ac:dyDescent="0.2"/>
  <cols>
    <col min="1" max="1" width="4.7109375" style="2" customWidth="1"/>
    <col min="2" max="2" width="13.7109375" style="2" customWidth="1"/>
    <col min="3" max="3" width="3.7109375" style="2" customWidth="1"/>
    <col min="4" max="6" width="8.7109375" style="2" customWidth="1"/>
    <col min="7" max="7" width="3.7109375" style="2" customWidth="1"/>
    <col min="8" max="10" width="8.7109375" style="2" customWidth="1"/>
    <col min="11" max="11" width="3.7109375" style="2" customWidth="1"/>
    <col min="12" max="14" width="8.7109375" style="2" customWidth="1"/>
    <col min="15" max="15" width="3.7109375" style="2" customWidth="1"/>
    <col min="16" max="18" width="8.7109375" style="2" customWidth="1"/>
    <col min="19" max="16384" width="11.42578125" style="2"/>
  </cols>
  <sheetData>
    <row r="1" spans="1:18" x14ac:dyDescent="0.2">
      <c r="R1" s="3" t="s">
        <v>0</v>
      </c>
    </row>
    <row r="2" spans="1:18" x14ac:dyDescent="0.2">
      <c r="Q2" s="3" t="s">
        <v>7</v>
      </c>
      <c r="R2" s="31">
        <f>'Anlage 1'!R4</f>
        <v>0</v>
      </c>
    </row>
    <row r="3" spans="1:18" x14ac:dyDescent="0.2">
      <c r="P3" s="3"/>
      <c r="Q3" s="1"/>
    </row>
    <row r="4" spans="1:18" x14ac:dyDescent="0.2">
      <c r="P4" s="3"/>
      <c r="Q4" s="1"/>
    </row>
    <row r="5" spans="1:18" x14ac:dyDescent="0.2">
      <c r="A5" s="4" t="s">
        <v>1</v>
      </c>
      <c r="B5" s="4" t="s">
        <v>2</v>
      </c>
      <c r="C5" s="4"/>
      <c r="G5" s="4"/>
      <c r="J5" s="4" t="s">
        <v>8</v>
      </c>
      <c r="K5" s="4"/>
      <c r="O5" s="4"/>
    </row>
    <row r="6" spans="1:18" x14ac:dyDescent="0.2">
      <c r="B6" s="98">
        <f>'Anlage 1'!B8:H8</f>
        <v>0</v>
      </c>
      <c r="C6" s="98"/>
      <c r="D6" s="98"/>
      <c r="E6" s="98"/>
      <c r="F6" s="98"/>
      <c r="G6" s="98"/>
      <c r="H6" s="98"/>
      <c r="J6" s="32">
        <f>'Anlage 1'!J8</f>
        <v>0</v>
      </c>
      <c r="K6" s="5"/>
      <c r="O6" s="5"/>
    </row>
    <row r="7" spans="1:18" x14ac:dyDescent="0.2">
      <c r="B7" s="6" t="s">
        <v>3</v>
      </c>
      <c r="C7" s="6"/>
      <c r="G7" s="6"/>
      <c r="K7" s="6"/>
      <c r="O7" s="6"/>
    </row>
    <row r="10" spans="1:18" x14ac:dyDescent="0.2">
      <c r="A10" s="7" t="s">
        <v>9</v>
      </c>
      <c r="B10" s="8" t="s">
        <v>4</v>
      </c>
      <c r="C10" s="8"/>
      <c r="G10" s="8"/>
      <c r="K10" s="8"/>
      <c r="O10" s="8"/>
    </row>
    <row r="11" spans="1:18" ht="13.5" thickBot="1" x14ac:dyDescent="0.25">
      <c r="A11" s="7"/>
      <c r="B11" s="8"/>
      <c r="C11" s="8"/>
      <c r="G11" s="8"/>
      <c r="K11" s="8"/>
      <c r="O11" s="8"/>
    </row>
    <row r="12" spans="1:18" ht="25.5" customHeight="1" thickBot="1" x14ac:dyDescent="0.25">
      <c r="C12" s="9" t="s">
        <v>20</v>
      </c>
      <c r="D12" s="89"/>
      <c r="E12" s="90"/>
      <c r="F12" s="91"/>
      <c r="G12" s="9" t="s">
        <v>21</v>
      </c>
      <c r="H12" s="89"/>
      <c r="I12" s="90"/>
      <c r="J12" s="91"/>
      <c r="K12" s="9" t="s">
        <v>22</v>
      </c>
      <c r="L12" s="89"/>
      <c r="M12" s="90"/>
      <c r="N12" s="91"/>
      <c r="O12" s="9" t="s">
        <v>23</v>
      </c>
      <c r="P12" s="89"/>
      <c r="Q12" s="90"/>
      <c r="R12" s="91"/>
    </row>
    <row r="13" spans="1:18" ht="18" customHeight="1" thickBot="1" x14ac:dyDescent="0.25">
      <c r="D13" s="95" t="s">
        <v>14</v>
      </c>
      <c r="E13" s="96"/>
      <c r="F13" s="97"/>
      <c r="G13" s="10"/>
      <c r="H13" s="95" t="s">
        <v>14</v>
      </c>
      <c r="I13" s="96"/>
      <c r="J13" s="97"/>
      <c r="K13" s="10"/>
      <c r="L13" s="95" t="s">
        <v>14</v>
      </c>
      <c r="M13" s="96"/>
      <c r="N13" s="97"/>
      <c r="O13" s="10"/>
      <c r="P13" s="95" t="s">
        <v>14</v>
      </c>
      <c r="Q13" s="96"/>
      <c r="R13" s="97"/>
    </row>
    <row r="14" spans="1:18" s="10" customFormat="1" ht="30" customHeight="1" x14ac:dyDescent="0.2">
      <c r="D14" s="11" t="s">
        <v>5</v>
      </c>
      <c r="E14" s="12" t="s">
        <v>10</v>
      </c>
      <c r="F14" s="13" t="s">
        <v>12</v>
      </c>
      <c r="H14" s="11" t="s">
        <v>5</v>
      </c>
      <c r="I14" s="12" t="s">
        <v>10</v>
      </c>
      <c r="J14" s="13" t="s">
        <v>12</v>
      </c>
      <c r="L14" s="11" t="s">
        <v>5</v>
      </c>
      <c r="M14" s="12" t="s">
        <v>10</v>
      </c>
      <c r="N14" s="13" t="s">
        <v>12</v>
      </c>
      <c r="P14" s="11" t="s">
        <v>5</v>
      </c>
      <c r="Q14" s="12" t="s">
        <v>10</v>
      </c>
      <c r="R14" s="13" t="s">
        <v>12</v>
      </c>
    </row>
    <row r="15" spans="1:18" s="15" customFormat="1" ht="18" customHeight="1" x14ac:dyDescent="0.2">
      <c r="A15" s="14"/>
      <c r="B15" s="15" t="str">
        <f>CONCATENATE("am 15.11.20"&amp;MID(R2,3,2))</f>
        <v>am 15.11.20</v>
      </c>
      <c r="D15" s="27"/>
      <c r="E15" s="28"/>
      <c r="F15" s="16">
        <f>D15-E15</f>
        <v>0</v>
      </c>
      <c r="H15" s="27"/>
      <c r="I15" s="28"/>
      <c r="J15" s="16">
        <f>H15-I15</f>
        <v>0</v>
      </c>
      <c r="L15" s="27"/>
      <c r="M15" s="28"/>
      <c r="N15" s="16">
        <f>L15-M15</f>
        <v>0</v>
      </c>
      <c r="P15" s="27"/>
      <c r="Q15" s="28"/>
      <c r="R15" s="16">
        <f>P15-Q15</f>
        <v>0</v>
      </c>
    </row>
    <row r="16" spans="1:18" s="15" customFormat="1" ht="18" customHeight="1" x14ac:dyDescent="0.2">
      <c r="B16" s="15" t="str">
        <f>CONCATENATE("am 15.03.20"&amp;MID(R2,6,2))</f>
        <v>am 15.03.20</v>
      </c>
      <c r="D16" s="29"/>
      <c r="E16" s="30"/>
      <c r="F16" s="17">
        <f>D16-E16</f>
        <v>0</v>
      </c>
      <c r="H16" s="29"/>
      <c r="I16" s="30"/>
      <c r="J16" s="17">
        <f>H16-I16</f>
        <v>0</v>
      </c>
      <c r="L16" s="29"/>
      <c r="M16" s="30"/>
      <c r="N16" s="17">
        <f>L16-M16</f>
        <v>0</v>
      </c>
      <c r="P16" s="29"/>
      <c r="Q16" s="30"/>
      <c r="R16" s="17">
        <f>P16-Q16</f>
        <v>0</v>
      </c>
    </row>
    <row r="17" spans="1:18" s="15" customFormat="1" ht="18" customHeight="1" thickBot="1" x14ac:dyDescent="0.25">
      <c r="B17" s="18" t="s">
        <v>6</v>
      </c>
      <c r="C17" s="18"/>
      <c r="D17" s="19">
        <f>D15+D16</f>
        <v>0</v>
      </c>
      <c r="E17" s="20">
        <f>E15+E16</f>
        <v>0</v>
      </c>
      <c r="F17" s="21">
        <f>F15+F16</f>
        <v>0</v>
      </c>
      <c r="G17" s="18"/>
      <c r="H17" s="19">
        <f>H15+H16</f>
        <v>0</v>
      </c>
      <c r="I17" s="20">
        <f>I15+I16</f>
        <v>0</v>
      </c>
      <c r="J17" s="21">
        <f>J15+J16</f>
        <v>0</v>
      </c>
      <c r="K17" s="18"/>
      <c r="L17" s="19">
        <f>L15+L16</f>
        <v>0</v>
      </c>
      <c r="M17" s="20">
        <f>M15+M16</f>
        <v>0</v>
      </c>
      <c r="N17" s="21">
        <f>N15+N16</f>
        <v>0</v>
      </c>
      <c r="O17" s="18"/>
      <c r="P17" s="19">
        <f>P15+P16</f>
        <v>0</v>
      </c>
      <c r="Q17" s="20">
        <f>Q15+Q16</f>
        <v>0</v>
      </c>
      <c r="R17" s="21">
        <f>R15+R16</f>
        <v>0</v>
      </c>
    </row>
    <row r="18" spans="1:18" s="15" customFormat="1" ht="18" customHeight="1" thickBot="1" x14ac:dyDescent="0.25">
      <c r="A18" s="14"/>
      <c r="B18" s="15" t="s">
        <v>13</v>
      </c>
      <c r="D18" s="22">
        <f>D17/2</f>
        <v>0</v>
      </c>
      <c r="E18" s="23">
        <f>E17/2</f>
        <v>0</v>
      </c>
      <c r="F18" s="24">
        <f>F17/2</f>
        <v>0</v>
      </c>
      <c r="H18" s="22">
        <f>H17/2</f>
        <v>0</v>
      </c>
      <c r="I18" s="23">
        <f>I17/2</f>
        <v>0</v>
      </c>
      <c r="J18" s="24">
        <f>J17/2</f>
        <v>0</v>
      </c>
      <c r="L18" s="22">
        <f>L17/2</f>
        <v>0</v>
      </c>
      <c r="M18" s="23">
        <f>M17/2</f>
        <v>0</v>
      </c>
      <c r="N18" s="24">
        <f>N17/2</f>
        <v>0</v>
      </c>
      <c r="P18" s="22">
        <f>P17/2</f>
        <v>0</v>
      </c>
      <c r="Q18" s="23">
        <f>Q17/2</f>
        <v>0</v>
      </c>
      <c r="R18" s="24">
        <f>R17/2</f>
        <v>0</v>
      </c>
    </row>
    <row r="19" spans="1:18" s="15" customFormat="1" x14ac:dyDescent="0.2">
      <c r="E19" s="2"/>
      <c r="F19" s="2"/>
      <c r="H19" s="2"/>
      <c r="I19" s="2"/>
      <c r="J19" s="2"/>
      <c r="L19" s="2"/>
      <c r="M19" s="2"/>
      <c r="N19" s="2"/>
      <c r="P19" s="2"/>
      <c r="Q19" s="2"/>
      <c r="R19" s="2"/>
    </row>
    <row r="20" spans="1:18" ht="13.5" thickBot="1" x14ac:dyDescent="0.25"/>
    <row r="21" spans="1:18" ht="25.5" customHeight="1" thickBot="1" x14ac:dyDescent="0.25">
      <c r="C21" s="9" t="s">
        <v>24</v>
      </c>
      <c r="D21" s="89"/>
      <c r="E21" s="90"/>
      <c r="F21" s="91"/>
      <c r="G21" s="9" t="s">
        <v>25</v>
      </c>
      <c r="H21" s="89"/>
      <c r="I21" s="90"/>
      <c r="J21" s="91"/>
      <c r="K21" s="9" t="s">
        <v>26</v>
      </c>
      <c r="L21" s="89"/>
      <c r="M21" s="90"/>
      <c r="N21" s="91"/>
      <c r="O21" s="9" t="s">
        <v>27</v>
      </c>
      <c r="P21" s="89"/>
      <c r="Q21" s="90"/>
      <c r="R21" s="91"/>
    </row>
    <row r="22" spans="1:18" ht="18" customHeight="1" thickBot="1" x14ac:dyDescent="0.25">
      <c r="D22" s="95" t="s">
        <v>14</v>
      </c>
      <c r="E22" s="96"/>
      <c r="F22" s="97"/>
      <c r="G22" s="10"/>
      <c r="H22" s="95" t="s">
        <v>14</v>
      </c>
      <c r="I22" s="96"/>
      <c r="J22" s="97"/>
      <c r="K22" s="10"/>
      <c r="L22" s="95" t="s">
        <v>14</v>
      </c>
      <c r="M22" s="96"/>
      <c r="N22" s="97"/>
      <c r="O22" s="10"/>
      <c r="P22" s="95" t="s">
        <v>14</v>
      </c>
      <c r="Q22" s="96"/>
      <c r="R22" s="97"/>
    </row>
    <row r="23" spans="1:18" s="10" customFormat="1" ht="30" customHeight="1" x14ac:dyDescent="0.2">
      <c r="D23" s="11" t="s">
        <v>5</v>
      </c>
      <c r="E23" s="12" t="s">
        <v>10</v>
      </c>
      <c r="F23" s="13" t="s">
        <v>12</v>
      </c>
      <c r="H23" s="11" t="s">
        <v>5</v>
      </c>
      <c r="I23" s="12" t="s">
        <v>10</v>
      </c>
      <c r="J23" s="13" t="s">
        <v>12</v>
      </c>
      <c r="L23" s="11" t="s">
        <v>5</v>
      </c>
      <c r="M23" s="12" t="s">
        <v>10</v>
      </c>
      <c r="N23" s="13" t="s">
        <v>12</v>
      </c>
      <c r="P23" s="11" t="s">
        <v>5</v>
      </c>
      <c r="Q23" s="12" t="s">
        <v>10</v>
      </c>
      <c r="R23" s="13" t="s">
        <v>12</v>
      </c>
    </row>
    <row r="24" spans="1:18" s="15" customFormat="1" ht="18" customHeight="1" x14ac:dyDescent="0.2">
      <c r="A24" s="14"/>
      <c r="B24" s="15" t="str">
        <f>CONCATENATE("am 15.11.20"&amp;MID(R2,3,2))</f>
        <v>am 15.11.20</v>
      </c>
      <c r="D24" s="27"/>
      <c r="E24" s="28"/>
      <c r="F24" s="16">
        <f>D24-E24</f>
        <v>0</v>
      </c>
      <c r="H24" s="27"/>
      <c r="I24" s="28"/>
      <c r="J24" s="16">
        <f>H24-I24</f>
        <v>0</v>
      </c>
      <c r="L24" s="27"/>
      <c r="M24" s="28"/>
      <c r="N24" s="16">
        <f>L24-M24</f>
        <v>0</v>
      </c>
      <c r="P24" s="27"/>
      <c r="Q24" s="28"/>
      <c r="R24" s="16">
        <f>P24-Q24</f>
        <v>0</v>
      </c>
    </row>
    <row r="25" spans="1:18" s="15" customFormat="1" ht="18" customHeight="1" x14ac:dyDescent="0.2">
      <c r="B25" s="15" t="str">
        <f>CONCATENATE("am 15.03.20"&amp;MID(R2,6,2))</f>
        <v>am 15.03.20</v>
      </c>
      <c r="D25" s="29"/>
      <c r="E25" s="30"/>
      <c r="F25" s="17">
        <f>D25-E25</f>
        <v>0</v>
      </c>
      <c r="H25" s="29"/>
      <c r="I25" s="30"/>
      <c r="J25" s="17">
        <f>H25-I25</f>
        <v>0</v>
      </c>
      <c r="L25" s="29"/>
      <c r="M25" s="30"/>
      <c r="N25" s="17">
        <f>L25-M25</f>
        <v>0</v>
      </c>
      <c r="P25" s="29"/>
      <c r="Q25" s="30"/>
      <c r="R25" s="17">
        <f>P25-Q25</f>
        <v>0</v>
      </c>
    </row>
    <row r="26" spans="1:18" s="15" customFormat="1" ht="18" customHeight="1" thickBot="1" x14ac:dyDescent="0.25">
      <c r="B26" s="18" t="s">
        <v>6</v>
      </c>
      <c r="C26" s="18"/>
      <c r="D26" s="19">
        <f>D24+D25</f>
        <v>0</v>
      </c>
      <c r="E26" s="20">
        <f>E24+E25</f>
        <v>0</v>
      </c>
      <c r="F26" s="21">
        <f>F24+F25</f>
        <v>0</v>
      </c>
      <c r="G26" s="18"/>
      <c r="H26" s="19">
        <f>H24+H25</f>
        <v>0</v>
      </c>
      <c r="I26" s="20">
        <f>I24+I25</f>
        <v>0</v>
      </c>
      <c r="J26" s="21">
        <f>J24+J25</f>
        <v>0</v>
      </c>
      <c r="K26" s="18"/>
      <c r="L26" s="19">
        <f>L24+L25</f>
        <v>0</v>
      </c>
      <c r="M26" s="20">
        <f>M24+M25</f>
        <v>0</v>
      </c>
      <c r="N26" s="21">
        <f>N24+N25</f>
        <v>0</v>
      </c>
      <c r="O26" s="18"/>
      <c r="P26" s="19">
        <f>P24+P25</f>
        <v>0</v>
      </c>
      <c r="Q26" s="20">
        <f>Q24+Q25</f>
        <v>0</v>
      </c>
      <c r="R26" s="21">
        <f>R24+R25</f>
        <v>0</v>
      </c>
    </row>
    <row r="27" spans="1:18" s="15" customFormat="1" ht="18" customHeight="1" thickBot="1" x14ac:dyDescent="0.25">
      <c r="A27" s="14"/>
      <c r="B27" s="15" t="s">
        <v>13</v>
      </c>
      <c r="D27" s="22">
        <f>D26/2</f>
        <v>0</v>
      </c>
      <c r="E27" s="23">
        <f>E26/2</f>
        <v>0</v>
      </c>
      <c r="F27" s="24">
        <f>F26/2</f>
        <v>0</v>
      </c>
      <c r="H27" s="22">
        <f>H26/2</f>
        <v>0</v>
      </c>
      <c r="I27" s="23">
        <f>I26/2</f>
        <v>0</v>
      </c>
      <c r="J27" s="24">
        <f>J26/2</f>
        <v>0</v>
      </c>
      <c r="L27" s="22">
        <f>L26/2</f>
        <v>0</v>
      </c>
      <c r="M27" s="23">
        <f>M26/2</f>
        <v>0</v>
      </c>
      <c r="N27" s="24">
        <f>N26/2</f>
        <v>0</v>
      </c>
      <c r="P27" s="22">
        <f>P26/2</f>
        <v>0</v>
      </c>
      <c r="Q27" s="23">
        <f>Q26/2</f>
        <v>0</v>
      </c>
      <c r="R27" s="24">
        <f>R26/2</f>
        <v>0</v>
      </c>
    </row>
  </sheetData>
  <sheetProtection algorithmName="SHA-512" hashValue="LJ4yibHW0SRqO0m7Syo2LHyX5gJKweDQDoH4TR4AwJXyoeHplnAQMn0f55zshMQHkqportXZbLSXPtff30qC3g==" saltValue="O8Kk2371Fq0KJO2FBYW2vQ==" spinCount="100000" sheet="1" objects="1" scenarios="1" selectLockedCells="1"/>
  <mergeCells count="17">
    <mergeCell ref="B6:H6"/>
    <mergeCell ref="D12:F12"/>
    <mergeCell ref="D13:F13"/>
    <mergeCell ref="D22:F22"/>
    <mergeCell ref="H22:J22"/>
    <mergeCell ref="D21:F21"/>
    <mergeCell ref="H21:J21"/>
    <mergeCell ref="H12:J12"/>
    <mergeCell ref="H13:J13"/>
    <mergeCell ref="L22:N22"/>
    <mergeCell ref="P22:R22"/>
    <mergeCell ref="P12:R12"/>
    <mergeCell ref="P13:R13"/>
    <mergeCell ref="L21:N21"/>
    <mergeCell ref="P21:R21"/>
    <mergeCell ref="L12:N12"/>
    <mergeCell ref="L13:N13"/>
  </mergeCells>
  <phoneticPr fontId="1" type="noConversion"/>
  <dataValidations count="6">
    <dataValidation type="list" showInputMessage="1" showErrorMessage="1" promptTitle="Auswahlliste!" prompt="Bitte wählen Sie das entpsrechende Schuljahr aus!" sqref="Q3:Q4" xr:uid="{00000000-0002-0000-0100-000000000000}">
      <formula1>SJ</formula1>
    </dataValidation>
    <dataValidation allowBlank="1" showInputMessage="1" showErrorMessage="1" promptTitle="Schule" prompt="Bitte geben Sie hier unbedingt die Daten zur finanzhilfeberechtigten Schule an!" sqref="K6 O6" xr:uid="{00000000-0002-0000-0100-000001000000}"/>
    <dataValidation type="whole" allowBlank="1" showInputMessage="1" showErrorMessage="1" promptTitle="Schulnummer" prompt="Bitte angeben!" sqref="J6" xr:uid="{00000000-0002-0000-0100-000002000000}">
      <formula1>0</formula1>
      <formula2>99999</formula2>
    </dataValidation>
    <dataValidation allowBlank="1" showErrorMessage="1" promptTitle="Schule" prompt="Bitte geben Sie hier unbedingt die Daten zur finanzhilfeberechtigten Schule an!" sqref="B6:H6" xr:uid="{00000000-0002-0000-0100-000003000000}"/>
    <dataValidation showErrorMessage="1" promptTitle="Auswahlliste!" prompt="Bitte wählen Sie das entpsrechende Schuljahr aus!" sqref="R2" xr:uid="{00000000-0002-0000-0100-000004000000}"/>
    <dataValidation type="list" allowBlank="1" showInputMessage="1" showErrorMessage="1" sqref="D12:F12 H12:J12 L12:N12 P12:R12 D21:F21 H21:J21 L21:N21 P21:R21" xr:uid="{00000000-0002-0000-0100-000005000000}">
      <formula1>Fachrichtungen</formula1>
    </dataValidation>
  </dataValidations>
  <pageMargins left="0.59" right="0.38" top="0.51181102362204722" bottom="0.78740157480314965" header="0.51181102362204722" footer="0.51181102362204722"/>
  <pageSetup paperSize="9" orientation="landscape" horizontalDpi="300" verticalDpi="300" r:id="rId1"/>
  <headerFooter alignWithMargins="0">
    <oddFooter>&amp;C&amp;"Arial,Fett"&amp;A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5"/>
  <sheetViews>
    <sheetView showZeros="0" workbookViewId="0">
      <selection activeCell="C9" sqref="C9"/>
    </sheetView>
  </sheetViews>
  <sheetFormatPr baseColWidth="10" defaultRowHeight="12.75" x14ac:dyDescent="0.2"/>
  <cols>
    <col min="1" max="1" width="4.7109375" customWidth="1"/>
    <col min="2" max="2" width="40.7109375" customWidth="1"/>
    <col min="3" max="5" width="16.7109375" customWidth="1"/>
    <col min="6" max="6" width="26.7109375" customWidth="1"/>
  </cols>
  <sheetData>
    <row r="1" spans="1:15" s="2" customFormat="1" x14ac:dyDescent="0.2">
      <c r="F1" s="3" t="s">
        <v>0</v>
      </c>
    </row>
    <row r="2" spans="1:15" s="2" customFormat="1" x14ac:dyDescent="0.2">
      <c r="E2" s="3"/>
      <c r="F2" s="3" t="str">
        <f>"für das Schuljahr " &amp;'Anlage 1'!R4</f>
        <v xml:space="preserve">für das Schuljahr </v>
      </c>
    </row>
    <row r="5" spans="1:15" s="2" customFormat="1" x14ac:dyDescent="0.2">
      <c r="A5" s="7" t="s">
        <v>11</v>
      </c>
      <c r="B5" s="8" t="s">
        <v>28</v>
      </c>
      <c r="C5" s="8"/>
      <c r="G5" s="8"/>
      <c r="K5" s="8"/>
      <c r="O5" s="8"/>
    </row>
    <row r="6" spans="1:15" ht="13.5" thickBot="1" x14ac:dyDescent="0.25"/>
    <row r="7" spans="1:15" s="35" customFormat="1" ht="18" customHeight="1" x14ac:dyDescent="0.2">
      <c r="A7" s="101" t="s">
        <v>34</v>
      </c>
      <c r="B7" s="107" t="s">
        <v>29</v>
      </c>
      <c r="C7" s="109" t="s">
        <v>30</v>
      </c>
      <c r="D7" s="105" t="s">
        <v>32</v>
      </c>
      <c r="E7" s="106"/>
      <c r="F7" s="99" t="s">
        <v>31</v>
      </c>
    </row>
    <row r="8" spans="1:15" s="35" customFormat="1" ht="18" customHeight="1" thickBot="1" x14ac:dyDescent="0.25">
      <c r="A8" s="102"/>
      <c r="B8" s="108"/>
      <c r="C8" s="110"/>
      <c r="D8" s="36" t="str">
        <f>CONCATENATE("15.11.20"&amp;MID('Anlage 1'!R4,3,2) )</f>
        <v>15.11.20</v>
      </c>
      <c r="E8" s="37" t="str">
        <f>CONCATENATE("15.03.20"&amp;RIGHT('Anlage 1'!R4,2))</f>
        <v>15.03.20</v>
      </c>
      <c r="F8" s="100"/>
    </row>
    <row r="9" spans="1:15" s="35" customFormat="1" ht="24" customHeight="1" x14ac:dyDescent="0.2">
      <c r="A9" s="38" t="s">
        <v>1</v>
      </c>
      <c r="B9" s="53">
        <f>'Anlage 1'!D14</f>
        <v>0</v>
      </c>
      <c r="C9" s="39"/>
      <c r="D9" s="40">
        <f>'Anlage 1'!F17</f>
        <v>0</v>
      </c>
      <c r="E9" s="41">
        <f>'Anlage 1'!F18</f>
        <v>0</v>
      </c>
      <c r="F9" s="42">
        <f>C9*((D9+E9)/2)</f>
        <v>0</v>
      </c>
    </row>
    <row r="10" spans="1:15" s="35" customFormat="1" ht="24" customHeight="1" x14ac:dyDescent="0.2">
      <c r="A10" s="43" t="s">
        <v>9</v>
      </c>
      <c r="B10" s="54">
        <f>'Anlage 1'!H14</f>
        <v>0</v>
      </c>
      <c r="C10" s="44"/>
      <c r="D10" s="45">
        <f>'Anlage 1'!J17</f>
        <v>0</v>
      </c>
      <c r="E10" s="46">
        <f>'Anlage 1'!J18</f>
        <v>0</v>
      </c>
      <c r="F10" s="47">
        <f t="shared" ref="F10:F24" si="0">C10*((D10+E10)/2)</f>
        <v>0</v>
      </c>
    </row>
    <row r="11" spans="1:15" s="35" customFormat="1" ht="24" customHeight="1" x14ac:dyDescent="0.2">
      <c r="A11" s="43" t="s">
        <v>11</v>
      </c>
      <c r="B11" s="55">
        <f>'Anlage 1'!L14</f>
        <v>0</v>
      </c>
      <c r="C11" s="44"/>
      <c r="D11" s="45">
        <f>'Anlage 1'!N17</f>
        <v>0</v>
      </c>
      <c r="E11" s="46">
        <f>'Anlage 1'!N18</f>
        <v>0</v>
      </c>
      <c r="F11" s="47">
        <f t="shared" si="0"/>
        <v>0</v>
      </c>
    </row>
    <row r="12" spans="1:15" s="35" customFormat="1" ht="24" customHeight="1" x14ac:dyDescent="0.2">
      <c r="A12" s="43" t="s">
        <v>15</v>
      </c>
      <c r="B12" s="55">
        <f>'Anlage 1'!P14</f>
        <v>0</v>
      </c>
      <c r="C12" s="44"/>
      <c r="D12" s="45">
        <f>'Anlage 1'!R17</f>
        <v>0</v>
      </c>
      <c r="E12" s="46">
        <f>'Anlage 1'!R18</f>
        <v>0</v>
      </c>
      <c r="F12" s="47">
        <f t="shared" si="0"/>
        <v>0</v>
      </c>
    </row>
    <row r="13" spans="1:15" s="35" customFormat="1" ht="24" customHeight="1" x14ac:dyDescent="0.2">
      <c r="A13" s="43" t="s">
        <v>16</v>
      </c>
      <c r="B13" s="55">
        <f>'Anlage 1'!D23</f>
        <v>0</v>
      </c>
      <c r="C13" s="44"/>
      <c r="D13" s="45">
        <f>'Anlage 1'!F26</f>
        <v>0</v>
      </c>
      <c r="E13" s="46">
        <f>'Anlage 1'!F27</f>
        <v>0</v>
      </c>
      <c r="F13" s="47">
        <f t="shared" si="0"/>
        <v>0</v>
      </c>
    </row>
    <row r="14" spans="1:15" s="35" customFormat="1" ht="24" customHeight="1" x14ac:dyDescent="0.2">
      <c r="A14" s="43" t="s">
        <v>17</v>
      </c>
      <c r="B14" s="55">
        <f>'Anlage 1'!H23</f>
        <v>0</v>
      </c>
      <c r="C14" s="44"/>
      <c r="D14" s="45">
        <f>'Anlage 1'!J26</f>
        <v>0</v>
      </c>
      <c r="E14" s="46">
        <f>'Anlage 1'!J27</f>
        <v>0</v>
      </c>
      <c r="F14" s="47">
        <f t="shared" si="0"/>
        <v>0</v>
      </c>
    </row>
    <row r="15" spans="1:15" s="35" customFormat="1" ht="24" customHeight="1" x14ac:dyDescent="0.2">
      <c r="A15" s="43" t="s">
        <v>18</v>
      </c>
      <c r="B15" s="55">
        <f>'Anlage 1'!L23</f>
        <v>0</v>
      </c>
      <c r="C15" s="44"/>
      <c r="D15" s="45">
        <f>'Anlage 1'!N26</f>
        <v>0</v>
      </c>
      <c r="E15" s="46">
        <f>'Anlage 1'!N27</f>
        <v>0</v>
      </c>
      <c r="F15" s="47">
        <f t="shared" si="0"/>
        <v>0</v>
      </c>
    </row>
    <row r="16" spans="1:15" s="35" customFormat="1" ht="24" customHeight="1" x14ac:dyDescent="0.2">
      <c r="A16" s="43" t="s">
        <v>19</v>
      </c>
      <c r="B16" s="55">
        <f>'Anlage 1'!P23</f>
        <v>0</v>
      </c>
      <c r="C16" s="44"/>
      <c r="D16" s="45">
        <f>'Anlage 1'!R26</f>
        <v>0</v>
      </c>
      <c r="E16" s="46">
        <f>'Anlage 1'!R27</f>
        <v>0</v>
      </c>
      <c r="F16" s="47">
        <f t="shared" si="0"/>
        <v>0</v>
      </c>
    </row>
    <row r="17" spans="1:6" s="35" customFormat="1" ht="24" customHeight="1" x14ac:dyDescent="0.2">
      <c r="A17" s="43" t="s">
        <v>20</v>
      </c>
      <c r="B17" s="55">
        <f>'Seite 2'!D12</f>
        <v>0</v>
      </c>
      <c r="C17" s="44"/>
      <c r="D17" s="45">
        <f>'Seite 2'!F15</f>
        <v>0</v>
      </c>
      <c r="E17" s="46">
        <f>'Seite 2'!F16</f>
        <v>0</v>
      </c>
      <c r="F17" s="47">
        <f t="shared" si="0"/>
        <v>0</v>
      </c>
    </row>
    <row r="18" spans="1:6" s="35" customFormat="1" ht="24" customHeight="1" x14ac:dyDescent="0.2">
      <c r="A18" s="43" t="s">
        <v>21</v>
      </c>
      <c r="B18" s="55">
        <f>'Seite 2'!H12</f>
        <v>0</v>
      </c>
      <c r="C18" s="44"/>
      <c r="D18" s="45">
        <f>'Seite 2'!J15</f>
        <v>0</v>
      </c>
      <c r="E18" s="46">
        <f>'Seite 2'!J16</f>
        <v>0</v>
      </c>
      <c r="F18" s="47">
        <f t="shared" si="0"/>
        <v>0</v>
      </c>
    </row>
    <row r="19" spans="1:6" s="35" customFormat="1" ht="24" customHeight="1" x14ac:dyDescent="0.2">
      <c r="A19" s="43" t="s">
        <v>22</v>
      </c>
      <c r="B19" s="55">
        <f>'Seite 2'!L12</f>
        <v>0</v>
      </c>
      <c r="C19" s="44"/>
      <c r="D19" s="45">
        <f>'Seite 2'!N15</f>
        <v>0</v>
      </c>
      <c r="E19" s="46">
        <f>'Seite 2'!N16</f>
        <v>0</v>
      </c>
      <c r="F19" s="47">
        <f t="shared" si="0"/>
        <v>0</v>
      </c>
    </row>
    <row r="20" spans="1:6" s="35" customFormat="1" ht="24" customHeight="1" x14ac:dyDescent="0.2">
      <c r="A20" s="43" t="s">
        <v>23</v>
      </c>
      <c r="B20" s="55">
        <f>'Seite 2'!P12</f>
        <v>0</v>
      </c>
      <c r="C20" s="44"/>
      <c r="D20" s="45">
        <f>'Seite 2'!R15</f>
        <v>0</v>
      </c>
      <c r="E20" s="46">
        <f>'Seite 2'!R16</f>
        <v>0</v>
      </c>
      <c r="F20" s="47">
        <f t="shared" si="0"/>
        <v>0</v>
      </c>
    </row>
    <row r="21" spans="1:6" s="35" customFormat="1" ht="24" customHeight="1" x14ac:dyDescent="0.2">
      <c r="A21" s="43" t="s">
        <v>24</v>
      </c>
      <c r="B21" s="55">
        <f>'Seite 2'!D21</f>
        <v>0</v>
      </c>
      <c r="C21" s="44"/>
      <c r="D21" s="45">
        <f>'Seite 2'!F24</f>
        <v>0</v>
      </c>
      <c r="E21" s="46">
        <f>'Seite 2'!F25</f>
        <v>0</v>
      </c>
      <c r="F21" s="47">
        <f t="shared" si="0"/>
        <v>0</v>
      </c>
    </row>
    <row r="22" spans="1:6" s="35" customFormat="1" ht="24" customHeight="1" x14ac:dyDescent="0.2">
      <c r="A22" s="43" t="s">
        <v>25</v>
      </c>
      <c r="B22" s="55">
        <f>'Seite 2'!H21</f>
        <v>0</v>
      </c>
      <c r="C22" s="44"/>
      <c r="D22" s="45">
        <f>'Seite 2'!J24</f>
        <v>0</v>
      </c>
      <c r="E22" s="46">
        <f>'Seite 2'!J25</f>
        <v>0</v>
      </c>
      <c r="F22" s="47">
        <f t="shared" si="0"/>
        <v>0</v>
      </c>
    </row>
    <row r="23" spans="1:6" s="35" customFormat="1" ht="24" customHeight="1" x14ac:dyDescent="0.2">
      <c r="A23" s="43" t="s">
        <v>26</v>
      </c>
      <c r="B23" s="55">
        <f>'Seite 2'!L21</f>
        <v>0</v>
      </c>
      <c r="C23" s="44"/>
      <c r="D23" s="45">
        <f>'Seite 2'!N24</f>
        <v>0</v>
      </c>
      <c r="E23" s="46">
        <f>'Seite 2'!N25</f>
        <v>0</v>
      </c>
      <c r="F23" s="47">
        <f t="shared" si="0"/>
        <v>0</v>
      </c>
    </row>
    <row r="24" spans="1:6" s="35" customFormat="1" ht="24" customHeight="1" thickBot="1" x14ac:dyDescent="0.25">
      <c r="A24" s="48" t="s">
        <v>27</v>
      </c>
      <c r="B24" s="56">
        <f>'Seite 2'!P21</f>
        <v>0</v>
      </c>
      <c r="C24" s="49"/>
      <c r="D24" s="50">
        <f>'Seite 2'!R24</f>
        <v>0</v>
      </c>
      <c r="E24" s="51">
        <f>'Seite 2'!R25</f>
        <v>0</v>
      </c>
      <c r="F24" s="52">
        <f t="shared" si="0"/>
        <v>0</v>
      </c>
    </row>
    <row r="25" spans="1:6" ht="25.5" customHeight="1" thickBot="1" x14ac:dyDescent="0.25">
      <c r="A25" s="25"/>
      <c r="B25" s="25"/>
      <c r="C25" s="25"/>
      <c r="D25" s="103" t="s">
        <v>33</v>
      </c>
      <c r="E25" s="104"/>
      <c r="F25" s="26">
        <f>SUM(F9:F24)</f>
        <v>0</v>
      </c>
    </row>
  </sheetData>
  <sheetProtection algorithmName="SHA-512" hashValue="0TYVkcTaN7By9DQalseTAgdCs0qrYNFD+Uir54jBl4Czk6Kun3zF2ReWl50+kAIulsPjyHwzBQRnczVBLw5szg==" saltValue="MrqQWEljT0DDWDD7qflmVQ==" spinCount="100000" sheet="1" objects="1" scenarios="1" selectLockedCells="1"/>
  <mergeCells count="6">
    <mergeCell ref="F7:F8"/>
    <mergeCell ref="A7:A8"/>
    <mergeCell ref="D25:E25"/>
    <mergeCell ref="D7:E7"/>
    <mergeCell ref="B7:B8"/>
    <mergeCell ref="C7:C8"/>
  </mergeCells>
  <phoneticPr fontId="1" type="noConversion"/>
  <dataValidations count="1">
    <dataValidation showErrorMessage="1" promptTitle="Auswahlliste!" prompt="Bitte wählen Sie das entpsrechende Schuljahr aus!" sqref="F2" xr:uid="{00000000-0002-0000-0200-000000000000}"/>
  </dataValidations>
  <pageMargins left="0.78" right="0.8" top="0.49" bottom="0.5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D54" sqref="D54"/>
    </sheetView>
  </sheetViews>
  <sheetFormatPr baseColWidth="10" defaultRowHeight="12.75" x14ac:dyDescent="0.2"/>
  <cols>
    <col min="1" max="1" width="17.85546875" customWidth="1"/>
  </cols>
  <sheetData>
    <row r="1" spans="1:1" x14ac:dyDescent="0.2">
      <c r="A1" t="s">
        <v>165</v>
      </c>
    </row>
    <row r="2" spans="1:1" x14ac:dyDescent="0.2">
      <c r="A2" t="s">
        <v>166</v>
      </c>
    </row>
    <row r="3" spans="1:1" x14ac:dyDescent="0.2">
      <c r="A3" t="s">
        <v>172</v>
      </c>
    </row>
    <row r="4" spans="1:1" x14ac:dyDescent="0.2">
      <c r="A4" t="s">
        <v>167</v>
      </c>
    </row>
  </sheetData>
  <sheetProtection algorithmName="SHA-512" hashValue="xR22dKlXKjOhymPY/4gEaQEwUMuubBlG6p4ekg1Ox6ml30Nudh2g5Nm0wPtBdKDfHDrmaZlgVOEzxjmy3Vf4Sw==" saltValue="5IKAKvOQDy1Z6UeeibpG1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pageSetUpPr fitToPage="1"/>
  </sheetPr>
  <dimension ref="A1:F191"/>
  <sheetViews>
    <sheetView topLeftCell="A163" workbookViewId="0">
      <selection activeCell="C168" sqref="C168"/>
    </sheetView>
  </sheetViews>
  <sheetFormatPr baseColWidth="10" defaultRowHeight="12.75" x14ac:dyDescent="0.2"/>
  <cols>
    <col min="1" max="1" width="68.5703125" bestFit="1" customWidth="1"/>
    <col min="6" max="6" width="65" bestFit="1" customWidth="1"/>
  </cols>
  <sheetData>
    <row r="1" spans="1:6" x14ac:dyDescent="0.2">
      <c r="A1" s="33" t="s">
        <v>35</v>
      </c>
    </row>
    <row r="2" spans="1:6" x14ac:dyDescent="0.2">
      <c r="A2" s="34" t="s">
        <v>131</v>
      </c>
      <c r="B2" t="str">
        <f>"L("</f>
        <v>L(</v>
      </c>
      <c r="C2">
        <v>1</v>
      </c>
      <c r="D2" t="s">
        <v>129</v>
      </c>
      <c r="E2" t="s">
        <v>130</v>
      </c>
      <c r="F2" t="str">
        <f>B2 &amp;C2 &amp;D2 &amp;A2 &amp;E2</f>
        <v>L(1) = "          "</v>
      </c>
    </row>
    <row r="3" spans="1:6" x14ac:dyDescent="0.2">
      <c r="A3" s="34" t="s">
        <v>106</v>
      </c>
      <c r="B3" t="str">
        <f t="shared" ref="B3:B87" si="0">"L("</f>
        <v>L(</v>
      </c>
      <c r="C3">
        <v>2</v>
      </c>
      <c r="D3" t="s">
        <v>129</v>
      </c>
      <c r="E3" t="s">
        <v>130</v>
      </c>
      <c r="F3" t="str">
        <f t="shared" ref="F3:F75" si="1">B3 &amp;C3 &amp;D3 &amp;A3 &amp;E3</f>
        <v>L(2) = "01 Grundschule"</v>
      </c>
    </row>
    <row r="4" spans="1:6" x14ac:dyDescent="0.2">
      <c r="A4" s="34" t="s">
        <v>107</v>
      </c>
      <c r="B4" t="str">
        <f t="shared" si="0"/>
        <v>L(</v>
      </c>
      <c r="C4">
        <v>3</v>
      </c>
      <c r="D4" t="s">
        <v>129</v>
      </c>
      <c r="E4" t="s">
        <v>130</v>
      </c>
      <c r="F4" t="str">
        <f t="shared" si="1"/>
        <v>L(3) = "04 Primarbereich (IGS/FWS)"</v>
      </c>
    </row>
    <row r="5" spans="1:6" x14ac:dyDescent="0.2">
      <c r="A5" s="34" t="s">
        <v>108</v>
      </c>
      <c r="B5" t="str">
        <f t="shared" si="0"/>
        <v>L(</v>
      </c>
      <c r="C5">
        <v>4</v>
      </c>
      <c r="D5" t="s">
        <v>129</v>
      </c>
      <c r="E5" t="s">
        <v>130</v>
      </c>
      <c r="F5" t="str">
        <f t="shared" si="1"/>
        <v>L(4) = "11 Hauptschule"</v>
      </c>
    </row>
    <row r="6" spans="1:6" x14ac:dyDescent="0.2">
      <c r="A6" s="34" t="s">
        <v>109</v>
      </c>
      <c r="B6" t="str">
        <f t="shared" si="0"/>
        <v>L(</v>
      </c>
      <c r="C6">
        <v>5</v>
      </c>
      <c r="D6" t="s">
        <v>129</v>
      </c>
      <c r="E6" t="s">
        <v>130</v>
      </c>
      <c r="F6" t="str">
        <f t="shared" si="1"/>
        <v>L(5) = "12 Realschule"</v>
      </c>
    </row>
    <row r="7" spans="1:6" x14ac:dyDescent="0.2">
      <c r="A7" s="34" t="s">
        <v>110</v>
      </c>
      <c r="B7" t="str">
        <f t="shared" si="0"/>
        <v>L(</v>
      </c>
      <c r="C7">
        <v>6</v>
      </c>
      <c r="D7" t="s">
        <v>129</v>
      </c>
      <c r="E7" t="s">
        <v>130</v>
      </c>
      <c r="F7" t="str">
        <f t="shared" si="1"/>
        <v>L(6) = "13 Gymnasium Sek. I"</v>
      </c>
    </row>
    <row r="8" spans="1:6" x14ac:dyDescent="0.2">
      <c r="A8" s="34" t="s">
        <v>111</v>
      </c>
      <c r="B8" t="str">
        <f t="shared" si="0"/>
        <v>L(</v>
      </c>
      <c r="C8">
        <v>7</v>
      </c>
      <c r="D8" t="s">
        <v>129</v>
      </c>
      <c r="E8" t="s">
        <v>130</v>
      </c>
      <c r="F8" t="str">
        <f t="shared" si="1"/>
        <v>L(7) = "14 Sekundarbereich I (IGS/FWS)"</v>
      </c>
    </row>
    <row r="9" spans="1:6" x14ac:dyDescent="0.2">
      <c r="A9" s="34" t="s">
        <v>112</v>
      </c>
      <c r="B9" t="str">
        <f t="shared" si="0"/>
        <v>L(</v>
      </c>
      <c r="C9">
        <v>8</v>
      </c>
      <c r="D9" t="s">
        <v>129</v>
      </c>
      <c r="E9" t="s">
        <v>130</v>
      </c>
      <c r="F9" t="str">
        <f t="shared" si="1"/>
        <v>L(8) = "16 Hauptschule (KGS)"</v>
      </c>
    </row>
    <row r="10" spans="1:6" x14ac:dyDescent="0.2">
      <c r="A10" s="34" t="s">
        <v>113</v>
      </c>
      <c r="B10" t="str">
        <f t="shared" si="0"/>
        <v>L(</v>
      </c>
      <c r="C10">
        <v>9</v>
      </c>
      <c r="D10" t="s">
        <v>129</v>
      </c>
      <c r="E10" t="s">
        <v>130</v>
      </c>
      <c r="F10" t="str">
        <f t="shared" si="1"/>
        <v>L(9) = "17 Realschule (KGS)"</v>
      </c>
    </row>
    <row r="11" spans="1:6" x14ac:dyDescent="0.2">
      <c r="A11" s="34" t="s">
        <v>114</v>
      </c>
      <c r="B11" t="str">
        <f t="shared" si="0"/>
        <v>L(</v>
      </c>
      <c r="C11">
        <v>10</v>
      </c>
      <c r="D11" t="s">
        <v>129</v>
      </c>
      <c r="E11" t="s">
        <v>130</v>
      </c>
      <c r="F11" t="str">
        <f t="shared" si="1"/>
        <v>L(10) = "18 Gymnasium Sek. I (KGS)"</v>
      </c>
    </row>
    <row r="12" spans="1:6" x14ac:dyDescent="0.2">
      <c r="A12" s="34" t="s">
        <v>132</v>
      </c>
      <c r="B12" t="str">
        <f t="shared" si="0"/>
        <v>L(</v>
      </c>
      <c r="C12">
        <v>11</v>
      </c>
      <c r="D12" t="s">
        <v>129</v>
      </c>
      <c r="E12" t="s">
        <v>130</v>
      </c>
      <c r="F12" t="str">
        <f t="shared" si="1"/>
        <v>L(11) = "19 Integrierte HRS"</v>
      </c>
    </row>
    <row r="13" spans="1:6" x14ac:dyDescent="0.2">
      <c r="A13" s="34" t="s">
        <v>115</v>
      </c>
      <c r="B13" t="str">
        <f t="shared" si="0"/>
        <v>L(</v>
      </c>
      <c r="C13">
        <v>12</v>
      </c>
      <c r="D13" t="s">
        <v>129</v>
      </c>
      <c r="E13" t="s">
        <v>130</v>
      </c>
      <c r="F13" t="str">
        <f t="shared" si="1"/>
        <v>L(12) = "23 Gymnasium Sek. II"</v>
      </c>
    </row>
    <row r="14" spans="1:6" x14ac:dyDescent="0.2">
      <c r="A14" s="34" t="s">
        <v>116</v>
      </c>
      <c r="B14" t="str">
        <f t="shared" si="0"/>
        <v>L(</v>
      </c>
      <c r="C14">
        <v>13</v>
      </c>
      <c r="D14" t="s">
        <v>129</v>
      </c>
      <c r="E14" t="s">
        <v>130</v>
      </c>
      <c r="F14" t="str">
        <f t="shared" si="1"/>
        <v>L(13) = "24 Sekundarbereich II (IGS/FWS)"</v>
      </c>
    </row>
    <row r="15" spans="1:6" x14ac:dyDescent="0.2">
      <c r="A15" s="34" t="s">
        <v>117</v>
      </c>
      <c r="B15" t="str">
        <f t="shared" si="0"/>
        <v>L(</v>
      </c>
      <c r="C15">
        <v>14</v>
      </c>
      <c r="D15" t="s">
        <v>129</v>
      </c>
      <c r="E15" t="s">
        <v>130</v>
      </c>
      <c r="F15" t="str">
        <f t="shared" si="1"/>
        <v>L(14) = "28 Gymnasium Sek. II (KGS)"</v>
      </c>
    </row>
    <row r="16" spans="1:6" x14ac:dyDescent="0.2">
      <c r="A16" s="34" t="s">
        <v>118</v>
      </c>
      <c r="B16" t="str">
        <f t="shared" si="0"/>
        <v>L(</v>
      </c>
      <c r="C16">
        <v>15</v>
      </c>
      <c r="D16" t="s">
        <v>129</v>
      </c>
      <c r="E16" t="s">
        <v>130</v>
      </c>
      <c r="F16" t="str">
        <f t="shared" si="1"/>
        <v>L(15) = "40 Oberschule"</v>
      </c>
    </row>
    <row r="17" spans="1:6" x14ac:dyDescent="0.2">
      <c r="A17" s="34" t="s">
        <v>119</v>
      </c>
      <c r="B17" t="str">
        <f t="shared" si="0"/>
        <v>L(</v>
      </c>
      <c r="C17">
        <v>16</v>
      </c>
      <c r="D17" t="s">
        <v>129</v>
      </c>
      <c r="E17" t="s">
        <v>130</v>
      </c>
      <c r="F17" t="str">
        <f t="shared" si="1"/>
        <v>L(16) = "60 FöS Lernen"</v>
      </c>
    </row>
    <row r="18" spans="1:6" x14ac:dyDescent="0.2">
      <c r="A18" s="34" t="s">
        <v>120</v>
      </c>
      <c r="B18" t="str">
        <f t="shared" si="0"/>
        <v>L(</v>
      </c>
      <c r="C18">
        <v>17</v>
      </c>
      <c r="D18" t="s">
        <v>129</v>
      </c>
      <c r="E18" t="s">
        <v>130</v>
      </c>
      <c r="F18" t="str">
        <f t="shared" si="1"/>
        <v>L(17) = "61 FöS Emotionale und soz. Entwicklung"</v>
      </c>
    </row>
    <row r="19" spans="1:6" x14ac:dyDescent="0.2">
      <c r="A19" s="34" t="s">
        <v>121</v>
      </c>
      <c r="B19" t="str">
        <f t="shared" si="0"/>
        <v>L(</v>
      </c>
      <c r="C19">
        <v>18</v>
      </c>
      <c r="D19" t="s">
        <v>129</v>
      </c>
      <c r="E19" t="s">
        <v>130</v>
      </c>
      <c r="F19" t="str">
        <f t="shared" si="1"/>
        <v>L(18) = "62 FöS Sprache"</v>
      </c>
    </row>
    <row r="20" spans="1:6" x14ac:dyDescent="0.2">
      <c r="A20" s="34" t="s">
        <v>122</v>
      </c>
      <c r="B20" t="str">
        <f t="shared" si="0"/>
        <v>L(</v>
      </c>
      <c r="C20">
        <v>19</v>
      </c>
      <c r="D20" t="s">
        <v>129</v>
      </c>
      <c r="E20" t="s">
        <v>130</v>
      </c>
      <c r="F20" t="str">
        <f t="shared" si="1"/>
        <v>L(19) = "63 FöS Sehen"</v>
      </c>
    </row>
    <row r="21" spans="1:6" x14ac:dyDescent="0.2">
      <c r="A21" s="34" t="s">
        <v>123</v>
      </c>
      <c r="B21" t="str">
        <f t="shared" si="0"/>
        <v>L(</v>
      </c>
      <c r="C21">
        <v>20</v>
      </c>
      <c r="D21" t="s">
        <v>129</v>
      </c>
      <c r="E21" t="s">
        <v>130</v>
      </c>
      <c r="F21" t="str">
        <f t="shared" si="1"/>
        <v>L(20) = "64 FöS Hören"</v>
      </c>
    </row>
    <row r="22" spans="1:6" x14ac:dyDescent="0.2">
      <c r="A22" s="34" t="s">
        <v>124</v>
      </c>
      <c r="B22" t="str">
        <f t="shared" si="0"/>
        <v>L(</v>
      </c>
      <c r="C22">
        <v>21</v>
      </c>
      <c r="D22" t="s">
        <v>129</v>
      </c>
      <c r="E22" t="s">
        <v>130</v>
      </c>
      <c r="F22" t="str">
        <f t="shared" si="1"/>
        <v>L(21) = "65 FöS Geistige Entwicklung"</v>
      </c>
    </row>
    <row r="23" spans="1:6" x14ac:dyDescent="0.2">
      <c r="A23" s="34" t="s">
        <v>125</v>
      </c>
      <c r="B23" t="str">
        <f t="shared" si="0"/>
        <v>L(</v>
      </c>
      <c r="C23">
        <v>22</v>
      </c>
      <c r="D23" t="s">
        <v>129</v>
      </c>
      <c r="E23" t="s">
        <v>130</v>
      </c>
      <c r="F23" t="str">
        <f t="shared" si="1"/>
        <v>L(22) = "66 FöS Körperliche und mot. Entwicklung"</v>
      </c>
    </row>
    <row r="24" spans="1:6" x14ac:dyDescent="0.2">
      <c r="A24" s="34" t="s">
        <v>126</v>
      </c>
      <c r="B24" t="str">
        <f t="shared" si="0"/>
        <v>L(</v>
      </c>
      <c r="C24">
        <v>23</v>
      </c>
      <c r="D24" t="s">
        <v>129</v>
      </c>
      <c r="E24" t="s">
        <v>130</v>
      </c>
      <c r="F24" t="str">
        <f t="shared" si="1"/>
        <v>L(23) = "67 FöS Hören (Taub)"</v>
      </c>
    </row>
    <row r="25" spans="1:6" x14ac:dyDescent="0.2">
      <c r="A25" s="34" t="s">
        <v>127</v>
      </c>
      <c r="B25" t="str">
        <f t="shared" si="0"/>
        <v>L(</v>
      </c>
      <c r="C25">
        <v>24</v>
      </c>
      <c r="D25" t="s">
        <v>129</v>
      </c>
      <c r="E25" t="s">
        <v>130</v>
      </c>
      <c r="F25" t="str">
        <f t="shared" si="1"/>
        <v>L(24) = "68 FöS Sehen (Blinde)"</v>
      </c>
    </row>
    <row r="26" spans="1:6" x14ac:dyDescent="0.2">
      <c r="A26" s="34" t="s">
        <v>128</v>
      </c>
      <c r="B26" t="str">
        <f t="shared" si="0"/>
        <v>L(</v>
      </c>
      <c r="C26">
        <v>25</v>
      </c>
      <c r="D26" t="s">
        <v>129</v>
      </c>
      <c r="E26" t="s">
        <v>130</v>
      </c>
      <c r="F26" t="str">
        <f t="shared" si="1"/>
        <v>L(25) = "69 FöS Hören und Sehen"</v>
      </c>
    </row>
    <row r="27" spans="1:6" x14ac:dyDescent="0.2">
      <c r="A27" s="81" t="s">
        <v>216</v>
      </c>
      <c r="B27" t="str">
        <f>"L("</f>
        <v>L(</v>
      </c>
      <c r="C27">
        <v>167</v>
      </c>
      <c r="D27" t="s">
        <v>129</v>
      </c>
      <c r="E27" t="s">
        <v>130</v>
      </c>
      <c r="F27" t="str">
        <f>B27 &amp;C27 &amp;D27 &amp;A27 &amp;E27</f>
        <v>L(167) = "anteilig zu berücksichtigende BFD-SchülerInnen"</v>
      </c>
    </row>
    <row r="28" spans="1:6" x14ac:dyDescent="0.2">
      <c r="A28" s="81" t="s">
        <v>146</v>
      </c>
      <c r="B28" t="str">
        <f t="shared" si="0"/>
        <v>L(</v>
      </c>
      <c r="C28">
        <v>26</v>
      </c>
      <c r="D28" t="s">
        <v>129</v>
      </c>
      <c r="E28" t="s">
        <v>130</v>
      </c>
      <c r="F28" t="str">
        <f t="shared" si="1"/>
        <v>L(26) = "Berufliches Gymnasium"</v>
      </c>
    </row>
    <row r="29" spans="1:6" x14ac:dyDescent="0.2">
      <c r="A29" s="81" t="s">
        <v>181</v>
      </c>
      <c r="B29" t="str">
        <f t="shared" si="0"/>
        <v>L(</v>
      </c>
      <c r="C29">
        <v>27</v>
      </c>
      <c r="D29" t="s">
        <v>129</v>
      </c>
      <c r="E29" t="s">
        <v>130</v>
      </c>
      <c r="F29" t="str">
        <f t="shared" si="1"/>
        <v>L(27) = "Berufliches Gymnasium Gesundheit u. Soziales SP Soz.päd."</v>
      </c>
    </row>
    <row r="30" spans="1:6" x14ac:dyDescent="0.2">
      <c r="A30" s="81" t="s">
        <v>182</v>
      </c>
      <c r="B30" t="str">
        <f t="shared" si="0"/>
        <v>L(</v>
      </c>
      <c r="C30">
        <v>28</v>
      </c>
      <c r="D30" t="s">
        <v>129</v>
      </c>
      <c r="E30" t="s">
        <v>130</v>
      </c>
      <c r="F30" t="str">
        <f t="shared" si="1"/>
        <v>L(28) = "Berufliches Gymnasium Technik SP Gestalt.- u. Medientechnik"</v>
      </c>
    </row>
    <row r="31" spans="1:6" x14ac:dyDescent="0.2">
      <c r="A31" s="81" t="s">
        <v>183</v>
      </c>
      <c r="B31" t="str">
        <f t="shared" si="0"/>
        <v>L(</v>
      </c>
      <c r="C31">
        <v>29</v>
      </c>
      <c r="D31" t="s">
        <v>129</v>
      </c>
      <c r="E31" t="s">
        <v>130</v>
      </c>
      <c r="F31" t="str">
        <f t="shared" ref="F31:F50" si="2">B31 &amp;C31 &amp;D31 &amp;A31 &amp;E31</f>
        <v>L(29) = "Berufliches Gymnasium Technik SP Informationstechnik"</v>
      </c>
    </row>
    <row r="32" spans="1:6" x14ac:dyDescent="0.2">
      <c r="A32" s="82" t="s">
        <v>217</v>
      </c>
      <c r="B32" t="str">
        <f t="shared" si="0"/>
        <v>L(</v>
      </c>
      <c r="C32">
        <v>30</v>
      </c>
      <c r="D32" t="s">
        <v>129</v>
      </c>
      <c r="E32" t="s">
        <v>130</v>
      </c>
      <c r="F32" t="str">
        <f t="shared" si="2"/>
        <v>L(30) = "BES FR Gesundheit u. Soziales Kl. 1"</v>
      </c>
    </row>
    <row r="33" spans="1:6" x14ac:dyDescent="0.2">
      <c r="A33" s="82" t="s">
        <v>218</v>
      </c>
      <c r="B33" t="str">
        <f t="shared" si="0"/>
        <v>L(</v>
      </c>
      <c r="C33">
        <v>31</v>
      </c>
      <c r="D33" t="s">
        <v>129</v>
      </c>
      <c r="E33" t="s">
        <v>130</v>
      </c>
      <c r="F33" t="str">
        <f t="shared" si="2"/>
        <v>L(31) = "BES FR Gesundheit u. Soziales Kl. 2"</v>
      </c>
    </row>
    <row r="34" spans="1:6" x14ac:dyDescent="0.2">
      <c r="A34" s="82" t="s">
        <v>219</v>
      </c>
      <c r="B34" t="str">
        <f t="shared" si="0"/>
        <v>L(</v>
      </c>
      <c r="C34">
        <v>32</v>
      </c>
      <c r="D34" t="s">
        <v>129</v>
      </c>
      <c r="E34" t="s">
        <v>130</v>
      </c>
      <c r="F34" t="str">
        <f t="shared" si="2"/>
        <v>L(32) = "BES FR Technik Kl. 1"</v>
      </c>
    </row>
    <row r="35" spans="1:6" x14ac:dyDescent="0.2">
      <c r="A35" s="82" t="s">
        <v>220</v>
      </c>
      <c r="B35" t="str">
        <f t="shared" si="0"/>
        <v>L(</v>
      </c>
      <c r="C35">
        <v>33</v>
      </c>
      <c r="D35" t="s">
        <v>129</v>
      </c>
      <c r="E35" t="s">
        <v>130</v>
      </c>
      <c r="F35" t="str">
        <f t="shared" si="2"/>
        <v>L(33) = "BES FR Technik Kl. 2"</v>
      </c>
    </row>
    <row r="36" spans="1:6" x14ac:dyDescent="0.2">
      <c r="A36" s="81" t="s">
        <v>221</v>
      </c>
      <c r="B36" t="str">
        <f t="shared" si="0"/>
        <v>L(</v>
      </c>
      <c r="C36">
        <v>34</v>
      </c>
      <c r="D36" t="s">
        <v>129</v>
      </c>
      <c r="E36" t="s">
        <v>130</v>
      </c>
      <c r="F36" t="str">
        <f t="shared" si="2"/>
        <v>L(34) = "BES FR Technik SP Elektro- u. Metalltechnik Kl. 1"</v>
      </c>
    </row>
    <row r="37" spans="1:6" x14ac:dyDescent="0.2">
      <c r="A37" s="81" t="s">
        <v>222</v>
      </c>
      <c r="B37" t="str">
        <f t="shared" si="0"/>
        <v>L(</v>
      </c>
      <c r="C37">
        <v>35</v>
      </c>
      <c r="D37" t="s">
        <v>129</v>
      </c>
      <c r="E37" t="s">
        <v>130</v>
      </c>
      <c r="F37" t="str">
        <f t="shared" si="2"/>
        <v>L(35) = "BES FR Technik SP Erziehungshilfe Kl. 1"</v>
      </c>
    </row>
    <row r="38" spans="1:6" x14ac:dyDescent="0.2">
      <c r="A38" s="81" t="s">
        <v>223</v>
      </c>
      <c r="B38" t="str">
        <f t="shared" si="0"/>
        <v>L(</v>
      </c>
      <c r="C38">
        <v>36</v>
      </c>
      <c r="D38" t="s">
        <v>129</v>
      </c>
      <c r="E38" t="s">
        <v>130</v>
      </c>
      <c r="F38" t="str">
        <f t="shared" si="2"/>
        <v>L(36) = "BES FR Technik SP Erziehungshilfe Kl. 2"</v>
      </c>
    </row>
    <row r="39" spans="1:6" x14ac:dyDescent="0.2">
      <c r="A39" s="81" t="s">
        <v>224</v>
      </c>
      <c r="B39" t="str">
        <f t="shared" si="0"/>
        <v>L(</v>
      </c>
      <c r="C39">
        <v>37</v>
      </c>
      <c r="D39" t="s">
        <v>129</v>
      </c>
      <c r="E39" t="s">
        <v>130</v>
      </c>
      <c r="F39" t="str">
        <f t="shared" si="2"/>
        <v>L(37) = "BES FR Technik SP Lebensmittelhandwerk u. Gastronomie Kl. 1"</v>
      </c>
    </row>
    <row r="40" spans="1:6" x14ac:dyDescent="0.2">
      <c r="A40" s="81" t="s">
        <v>225</v>
      </c>
      <c r="B40" t="str">
        <f t="shared" si="0"/>
        <v>L(</v>
      </c>
      <c r="C40">
        <v>38</v>
      </c>
      <c r="D40" t="s">
        <v>129</v>
      </c>
      <c r="E40" t="s">
        <v>130</v>
      </c>
      <c r="F40" t="str">
        <f t="shared" si="2"/>
        <v>L(38) = "BES FR Technik SP Lebensmittelhandwerk u. Gastronomie Kl. 2"</v>
      </c>
    </row>
    <row r="41" spans="1:6" x14ac:dyDescent="0.2">
      <c r="A41" s="81" t="s">
        <v>226</v>
      </c>
      <c r="B41" t="str">
        <f t="shared" si="0"/>
        <v>L(</v>
      </c>
      <c r="C41">
        <v>39</v>
      </c>
      <c r="D41" t="s">
        <v>129</v>
      </c>
      <c r="E41" t="s">
        <v>130</v>
      </c>
      <c r="F41" t="str">
        <f t="shared" si="2"/>
        <v>L(39) = "BES FR Technik SP Natur u. Technik Kl. 1"</v>
      </c>
    </row>
    <row r="42" spans="1:6" x14ac:dyDescent="0.2">
      <c r="A42" s="82" t="s">
        <v>227</v>
      </c>
      <c r="B42" t="str">
        <f t="shared" si="0"/>
        <v>L(</v>
      </c>
      <c r="C42">
        <v>40</v>
      </c>
      <c r="D42" t="s">
        <v>129</v>
      </c>
      <c r="E42" t="s">
        <v>130</v>
      </c>
      <c r="F42" t="str">
        <f t="shared" si="2"/>
        <v>L(40) = "BES FR Wirtschaft Kl. 1"</v>
      </c>
    </row>
    <row r="43" spans="1:6" x14ac:dyDescent="0.2">
      <c r="A43" s="82" t="s">
        <v>228</v>
      </c>
      <c r="B43" t="str">
        <f t="shared" si="0"/>
        <v>L(</v>
      </c>
      <c r="C43">
        <v>41</v>
      </c>
      <c r="D43" t="s">
        <v>129</v>
      </c>
      <c r="E43" t="s">
        <v>130</v>
      </c>
      <c r="F43" t="str">
        <f t="shared" si="2"/>
        <v>L(41) = "BES FR Wirtschaft Kl. 2"</v>
      </c>
    </row>
    <row r="44" spans="1:6" x14ac:dyDescent="0.2">
      <c r="A44" s="81" t="s">
        <v>229</v>
      </c>
      <c r="B44" t="str">
        <f t="shared" si="0"/>
        <v>L(</v>
      </c>
      <c r="C44">
        <v>42</v>
      </c>
      <c r="D44" t="s">
        <v>129</v>
      </c>
      <c r="E44" t="s">
        <v>130</v>
      </c>
      <c r="F44" t="str">
        <f t="shared" si="2"/>
        <v>L(42) = "BES FR Wirtschaft SP Gesundheit u. Soziales Kl. 2"</v>
      </c>
    </row>
    <row r="45" spans="1:6" x14ac:dyDescent="0.2">
      <c r="A45" s="81" t="s">
        <v>230</v>
      </c>
      <c r="B45" t="str">
        <f t="shared" si="0"/>
        <v>L(</v>
      </c>
      <c r="C45">
        <v>43</v>
      </c>
      <c r="D45" t="s">
        <v>129</v>
      </c>
      <c r="E45" t="s">
        <v>130</v>
      </c>
      <c r="F45" t="str">
        <f t="shared" si="2"/>
        <v>L(43) = "BES Klasse Sprache und Integration Vollzeit"</v>
      </c>
    </row>
    <row r="46" spans="1:6" x14ac:dyDescent="0.2">
      <c r="A46" s="82" t="s">
        <v>231</v>
      </c>
      <c r="B46" t="str">
        <f t="shared" si="0"/>
        <v>L(</v>
      </c>
      <c r="C46">
        <v>44</v>
      </c>
      <c r="D46" t="s">
        <v>129</v>
      </c>
      <c r="E46" t="s">
        <v>130</v>
      </c>
      <c r="F46" t="str">
        <f t="shared" si="2"/>
        <v>L(44) = "BES Klasse Sprache/Integration Teilzeit"</v>
      </c>
    </row>
    <row r="47" spans="1:6" x14ac:dyDescent="0.2">
      <c r="A47" s="83" t="s">
        <v>232</v>
      </c>
      <c r="B47" t="str">
        <f t="shared" si="0"/>
        <v>L(</v>
      </c>
      <c r="C47">
        <v>45</v>
      </c>
      <c r="D47" t="s">
        <v>129</v>
      </c>
      <c r="E47" t="s">
        <v>130</v>
      </c>
      <c r="F47" t="str">
        <f t="shared" si="2"/>
        <v>L(45) = "BES Klasse 2 Teilzeit"</v>
      </c>
    </row>
    <row r="48" spans="1:6" x14ac:dyDescent="0.2">
      <c r="A48" s="81" t="s">
        <v>38</v>
      </c>
      <c r="B48" t="str">
        <f t="shared" si="0"/>
        <v>L(</v>
      </c>
      <c r="C48">
        <v>46</v>
      </c>
      <c r="D48" t="s">
        <v>129</v>
      </c>
      <c r="E48" t="s">
        <v>130</v>
      </c>
      <c r="F48" t="str">
        <f t="shared" si="2"/>
        <v>L(46) = "BFS (1J) Agrarwirtschaft"</v>
      </c>
    </row>
    <row r="49" spans="1:6" x14ac:dyDescent="0.2">
      <c r="A49" s="81" t="s">
        <v>39</v>
      </c>
      <c r="B49" t="str">
        <f t="shared" si="0"/>
        <v>L(</v>
      </c>
      <c r="C49">
        <v>47</v>
      </c>
      <c r="D49" t="s">
        <v>129</v>
      </c>
      <c r="E49" t="s">
        <v>130</v>
      </c>
      <c r="F49" t="str">
        <f t="shared" si="2"/>
        <v>L(47) = "BFS (1J) Bautechnik"</v>
      </c>
    </row>
    <row r="50" spans="1:6" x14ac:dyDescent="0.2">
      <c r="A50" s="81" t="s">
        <v>40</v>
      </c>
      <c r="B50" t="str">
        <f t="shared" si="0"/>
        <v>L(</v>
      </c>
      <c r="C50">
        <v>48</v>
      </c>
      <c r="D50" t="s">
        <v>129</v>
      </c>
      <c r="E50" t="s">
        <v>130</v>
      </c>
      <c r="F50" t="str">
        <f t="shared" si="2"/>
        <v>L(48) = "BFS (1J) Chemie, Physik und Biologie"</v>
      </c>
    </row>
    <row r="51" spans="1:6" x14ac:dyDescent="0.2">
      <c r="A51" s="81" t="s">
        <v>41</v>
      </c>
      <c r="B51" t="str">
        <f t="shared" si="0"/>
        <v>L(</v>
      </c>
      <c r="C51">
        <v>29</v>
      </c>
      <c r="D51" t="s">
        <v>129</v>
      </c>
      <c r="E51" t="s">
        <v>130</v>
      </c>
      <c r="F51" t="str">
        <f t="shared" si="1"/>
        <v>L(29) = "BFS (1J) Druck- und Medientechnik"</v>
      </c>
    </row>
    <row r="52" spans="1:6" x14ac:dyDescent="0.2">
      <c r="A52" s="81" t="s">
        <v>42</v>
      </c>
      <c r="B52" t="str">
        <f t="shared" si="0"/>
        <v>L(</v>
      </c>
      <c r="C52">
        <v>30</v>
      </c>
      <c r="D52" t="s">
        <v>129</v>
      </c>
      <c r="E52" t="s">
        <v>130</v>
      </c>
      <c r="F52" t="str">
        <f t="shared" si="1"/>
        <v>L(30) = "BFS (1J) Elektrotechnik"</v>
      </c>
    </row>
    <row r="53" spans="1:6" x14ac:dyDescent="0.2">
      <c r="A53" s="81" t="s">
        <v>43</v>
      </c>
      <c r="B53" t="str">
        <f t="shared" si="0"/>
        <v>L(</v>
      </c>
      <c r="C53">
        <v>31</v>
      </c>
      <c r="D53" t="s">
        <v>129</v>
      </c>
      <c r="E53" t="s">
        <v>130</v>
      </c>
      <c r="F53" t="str">
        <f t="shared" si="1"/>
        <v>L(31) = "BFS (1J) Fahrzeugtechnik"</v>
      </c>
    </row>
    <row r="54" spans="1:6" x14ac:dyDescent="0.2">
      <c r="A54" s="81" t="s">
        <v>44</v>
      </c>
      <c r="B54" t="str">
        <f t="shared" si="0"/>
        <v>L(</v>
      </c>
      <c r="C54">
        <v>32</v>
      </c>
      <c r="D54" t="s">
        <v>129</v>
      </c>
      <c r="E54" t="s">
        <v>130</v>
      </c>
      <c r="F54" t="str">
        <f t="shared" si="1"/>
        <v>L(32) = "BFS (1J) Farbtechnik und Raumgestaltung"</v>
      </c>
    </row>
    <row r="55" spans="1:6" x14ac:dyDescent="0.2">
      <c r="A55" s="81" t="s">
        <v>45</v>
      </c>
      <c r="B55" t="str">
        <f t="shared" si="0"/>
        <v>L(</v>
      </c>
      <c r="C55">
        <v>33</v>
      </c>
      <c r="D55" t="s">
        <v>129</v>
      </c>
      <c r="E55" t="s">
        <v>130</v>
      </c>
      <c r="F55" t="str">
        <f t="shared" si="1"/>
        <v>L(33) = "BFS (1J) Floristik"</v>
      </c>
    </row>
    <row r="56" spans="1:6" x14ac:dyDescent="0.2">
      <c r="A56" s="81" t="s">
        <v>46</v>
      </c>
      <c r="B56" t="str">
        <f t="shared" si="0"/>
        <v>L(</v>
      </c>
      <c r="C56">
        <v>34</v>
      </c>
      <c r="D56" t="s">
        <v>129</v>
      </c>
      <c r="E56" t="s">
        <v>130</v>
      </c>
      <c r="F56" t="str">
        <f t="shared" si="1"/>
        <v>L(34) = "BFS (1J) Gartenbau"</v>
      </c>
    </row>
    <row r="57" spans="1:6" x14ac:dyDescent="0.2">
      <c r="A57" s="81" t="s">
        <v>47</v>
      </c>
      <c r="B57" t="str">
        <f t="shared" si="0"/>
        <v>L(</v>
      </c>
      <c r="C57">
        <v>35</v>
      </c>
      <c r="D57" t="s">
        <v>129</v>
      </c>
      <c r="E57" t="s">
        <v>130</v>
      </c>
      <c r="F57" t="str">
        <f t="shared" si="1"/>
        <v>L(35) = "BFS (1J) Gastronomie"</v>
      </c>
    </row>
    <row r="58" spans="1:6" x14ac:dyDescent="0.2">
      <c r="A58" s="81" t="s">
        <v>133</v>
      </c>
      <c r="B58" t="str">
        <f t="shared" si="0"/>
        <v>L(</v>
      </c>
      <c r="C58">
        <v>36</v>
      </c>
      <c r="D58" t="s">
        <v>129</v>
      </c>
      <c r="E58" t="s">
        <v>130</v>
      </c>
      <c r="F58" t="str">
        <f t="shared" si="1"/>
        <v>L(36) = "BFS (1J) Hauswirtschaft und Pflege SP Hauswirtschaft"</v>
      </c>
    </row>
    <row r="59" spans="1:6" x14ac:dyDescent="0.2">
      <c r="A59" s="81" t="s">
        <v>134</v>
      </c>
      <c r="B59" t="str">
        <f t="shared" si="0"/>
        <v>L(</v>
      </c>
      <c r="C59">
        <v>37</v>
      </c>
      <c r="D59" t="s">
        <v>129</v>
      </c>
      <c r="E59" t="s">
        <v>130</v>
      </c>
      <c r="F59" t="str">
        <f t="shared" si="1"/>
        <v>L(37) = "BFS (1J) Hauswirtschaft und Pflege SP Persönliche Assistenz"</v>
      </c>
    </row>
    <row r="60" spans="1:6" x14ac:dyDescent="0.2">
      <c r="A60" s="81" t="s">
        <v>48</v>
      </c>
      <c r="B60" t="str">
        <f t="shared" si="0"/>
        <v>L(</v>
      </c>
      <c r="C60">
        <v>38</v>
      </c>
      <c r="D60" t="s">
        <v>129</v>
      </c>
      <c r="E60" t="s">
        <v>130</v>
      </c>
      <c r="F60" t="str">
        <f t="shared" si="1"/>
        <v>L(38) = "BFS (1J) Holztechnik"</v>
      </c>
    </row>
    <row r="61" spans="1:6" x14ac:dyDescent="0.2">
      <c r="A61" s="81" t="s">
        <v>49</v>
      </c>
      <c r="B61" t="str">
        <f t="shared" si="0"/>
        <v>L(</v>
      </c>
      <c r="C61">
        <v>39</v>
      </c>
      <c r="D61" t="s">
        <v>129</v>
      </c>
      <c r="E61" t="s">
        <v>130</v>
      </c>
      <c r="F61" t="str">
        <f t="shared" si="1"/>
        <v>L(39) = "BFS (1J) Körperpflege"</v>
      </c>
    </row>
    <row r="62" spans="1:6" x14ac:dyDescent="0.2">
      <c r="A62" s="81" t="s">
        <v>50</v>
      </c>
      <c r="B62" t="str">
        <f t="shared" si="0"/>
        <v>L(</v>
      </c>
      <c r="C62">
        <v>40</v>
      </c>
      <c r="D62" t="s">
        <v>129</v>
      </c>
      <c r="E62" t="s">
        <v>130</v>
      </c>
      <c r="F62" t="str">
        <f t="shared" si="1"/>
        <v>L(40) = "BFS (1J) Lebensmittelhandwerk"</v>
      </c>
    </row>
    <row r="63" spans="1:6" x14ac:dyDescent="0.2">
      <c r="A63" s="81" t="s">
        <v>51</v>
      </c>
      <c r="B63" t="str">
        <f t="shared" si="0"/>
        <v>L(</v>
      </c>
      <c r="C63">
        <v>41</v>
      </c>
      <c r="D63" t="s">
        <v>129</v>
      </c>
      <c r="E63" t="s">
        <v>130</v>
      </c>
      <c r="F63" t="str">
        <f t="shared" si="1"/>
        <v>L(41) = "BFS (1J) Metalltechnik"</v>
      </c>
    </row>
    <row r="64" spans="1:6" x14ac:dyDescent="0.2">
      <c r="A64" s="81" t="s">
        <v>135</v>
      </c>
      <c r="B64" t="str">
        <f t="shared" si="0"/>
        <v>L(</v>
      </c>
      <c r="C64">
        <v>42</v>
      </c>
      <c r="D64" t="s">
        <v>129</v>
      </c>
      <c r="E64" t="s">
        <v>130</v>
      </c>
      <c r="F64" t="str">
        <f t="shared" si="1"/>
        <v>L(42) = "BFS (1J) Technik"</v>
      </c>
    </row>
    <row r="65" spans="1:6" x14ac:dyDescent="0.2">
      <c r="A65" s="81" t="s">
        <v>52</v>
      </c>
      <c r="B65" t="str">
        <f t="shared" si="0"/>
        <v>L(</v>
      </c>
      <c r="C65">
        <v>43</v>
      </c>
      <c r="D65" t="s">
        <v>129</v>
      </c>
      <c r="E65" t="s">
        <v>130</v>
      </c>
      <c r="F65" t="str">
        <f t="shared" si="1"/>
        <v>L(43) = "BFS (1J) Textiltechnik und Bekleidung"</v>
      </c>
    </row>
    <row r="66" spans="1:6" x14ac:dyDescent="0.2">
      <c r="A66" s="81" t="s">
        <v>53</v>
      </c>
      <c r="B66" t="str">
        <f t="shared" si="0"/>
        <v>L(</v>
      </c>
      <c r="C66">
        <v>44</v>
      </c>
      <c r="D66" t="s">
        <v>129</v>
      </c>
      <c r="E66" t="s">
        <v>130</v>
      </c>
      <c r="F66" t="str">
        <f t="shared" si="1"/>
        <v>L(44) = "BFS (1J) Wirtschaft"</v>
      </c>
    </row>
    <row r="67" spans="1:6" x14ac:dyDescent="0.2">
      <c r="A67" s="81" t="s">
        <v>184</v>
      </c>
      <c r="B67" t="str">
        <f t="shared" si="0"/>
        <v>L(</v>
      </c>
      <c r="C67">
        <v>45</v>
      </c>
      <c r="D67" t="s">
        <v>129</v>
      </c>
      <c r="E67" t="s">
        <v>130</v>
      </c>
      <c r="F67" t="str">
        <f t="shared" si="1"/>
        <v>L(45) = "BFS (1J) Wirtschaft SP Büroberufe"</v>
      </c>
    </row>
    <row r="68" spans="1:6" x14ac:dyDescent="0.2">
      <c r="A68" s="81" t="s">
        <v>185</v>
      </c>
      <c r="B68" t="str">
        <f t="shared" si="0"/>
        <v>L(</v>
      </c>
      <c r="C68">
        <v>46</v>
      </c>
      <c r="D68" t="s">
        <v>129</v>
      </c>
      <c r="E68" t="s">
        <v>130</v>
      </c>
      <c r="F68" t="str">
        <f t="shared" si="1"/>
        <v>L(46) = "BFS (1J) Wirtschaft SP Handel"</v>
      </c>
    </row>
    <row r="69" spans="1:6" x14ac:dyDescent="0.2">
      <c r="A69" s="81" t="s">
        <v>54</v>
      </c>
      <c r="B69" t="str">
        <f t="shared" si="0"/>
        <v>L(</v>
      </c>
      <c r="C69">
        <v>47</v>
      </c>
      <c r="D69" t="s">
        <v>129</v>
      </c>
      <c r="E69" t="s">
        <v>130</v>
      </c>
      <c r="F69" t="str">
        <f t="shared" si="1"/>
        <v>L(47) = "BFS (2J) Agrarwirtschaft, Klasse 2"</v>
      </c>
    </row>
    <row r="70" spans="1:6" x14ac:dyDescent="0.2">
      <c r="A70" s="81" t="s">
        <v>136</v>
      </c>
      <c r="B70" t="str">
        <f t="shared" si="0"/>
        <v>L(</v>
      </c>
      <c r="C70">
        <v>48</v>
      </c>
      <c r="D70" t="s">
        <v>129</v>
      </c>
      <c r="E70" t="s">
        <v>130</v>
      </c>
      <c r="F70" t="str">
        <f t="shared" si="1"/>
        <v>L(48) = "BFS (2J) Ernährung, Hauswirtschaft und Pflege, Klasse 2"</v>
      </c>
    </row>
    <row r="71" spans="1:6" x14ac:dyDescent="0.2">
      <c r="A71" s="81" t="s">
        <v>55</v>
      </c>
      <c r="B71" t="str">
        <f t="shared" si="0"/>
        <v>L(</v>
      </c>
      <c r="C71">
        <v>49</v>
      </c>
      <c r="D71" t="s">
        <v>129</v>
      </c>
      <c r="E71" t="s">
        <v>130</v>
      </c>
      <c r="F71" t="str">
        <f t="shared" si="1"/>
        <v>L(49) = "BFS (2J) Technik, Klasse 2"</v>
      </c>
    </row>
    <row r="72" spans="1:6" x14ac:dyDescent="0.2">
      <c r="A72" s="81" t="s">
        <v>56</v>
      </c>
      <c r="B72" t="str">
        <f t="shared" si="0"/>
        <v>L(</v>
      </c>
      <c r="C72">
        <v>50</v>
      </c>
      <c r="D72" t="s">
        <v>129</v>
      </c>
      <c r="E72" t="s">
        <v>130</v>
      </c>
      <c r="F72" t="str">
        <f t="shared" si="1"/>
        <v>L(50) = "BFS (2J) Wirtschaft, Klasse 2"</v>
      </c>
    </row>
    <row r="73" spans="1:6" x14ac:dyDescent="0.2">
      <c r="A73" s="81" t="s">
        <v>69</v>
      </c>
      <c r="B73" t="str">
        <f t="shared" si="0"/>
        <v>L(</v>
      </c>
      <c r="C73">
        <v>51</v>
      </c>
      <c r="D73" t="s">
        <v>129</v>
      </c>
      <c r="E73" t="s">
        <v>130</v>
      </c>
      <c r="F73" t="str">
        <f t="shared" si="1"/>
        <v>L(51) = "BFS Agrarwirtsch.-techn. Assistent/-in"</v>
      </c>
    </row>
    <row r="74" spans="1:6" x14ac:dyDescent="0.2">
      <c r="A74" s="81" t="s">
        <v>57</v>
      </c>
      <c r="B74" t="str">
        <f t="shared" si="0"/>
        <v>L(</v>
      </c>
      <c r="C74">
        <v>52</v>
      </c>
      <c r="D74" t="s">
        <v>129</v>
      </c>
      <c r="E74" t="s">
        <v>130</v>
      </c>
      <c r="F74" t="str">
        <f t="shared" si="1"/>
        <v>L(52) = "BFS Altenpflege TZ"</v>
      </c>
    </row>
    <row r="75" spans="1:6" x14ac:dyDescent="0.2">
      <c r="A75" s="81" t="s">
        <v>58</v>
      </c>
      <c r="B75" t="str">
        <f t="shared" si="0"/>
        <v>L(</v>
      </c>
      <c r="C75">
        <v>53</v>
      </c>
      <c r="D75" t="s">
        <v>129</v>
      </c>
      <c r="E75" t="s">
        <v>130</v>
      </c>
      <c r="F75" t="str">
        <f t="shared" si="1"/>
        <v>L(53) = "BFS Altenpflege TZ (4-jährig)"</v>
      </c>
    </row>
    <row r="76" spans="1:6" x14ac:dyDescent="0.2">
      <c r="A76" s="81" t="s">
        <v>233</v>
      </c>
      <c r="B76" t="str">
        <f t="shared" si="0"/>
        <v>L(</v>
      </c>
      <c r="C76">
        <v>54</v>
      </c>
      <c r="D76" t="s">
        <v>129</v>
      </c>
      <c r="E76" t="s">
        <v>130</v>
      </c>
      <c r="F76" t="str">
        <f t="shared" ref="F76:F139" si="3">B76 &amp;C76 &amp;D76 &amp;A76 &amp;E76</f>
        <v>L(54) = "BFS Altenpflege VZ (3-jährig)"</v>
      </c>
    </row>
    <row r="77" spans="1:6" x14ac:dyDescent="0.2">
      <c r="A77" s="81" t="s">
        <v>59</v>
      </c>
      <c r="B77" t="str">
        <f t="shared" si="0"/>
        <v>L(</v>
      </c>
      <c r="C77">
        <v>55</v>
      </c>
      <c r="D77" t="s">
        <v>129</v>
      </c>
      <c r="E77" t="s">
        <v>130</v>
      </c>
      <c r="F77" t="str">
        <f t="shared" si="3"/>
        <v>L(55) = "BFS Atem-, Sprech- und Stimmlehrer/in"</v>
      </c>
    </row>
    <row r="78" spans="1:6" x14ac:dyDescent="0.2">
      <c r="A78" s="81" t="s">
        <v>60</v>
      </c>
      <c r="B78" t="str">
        <f t="shared" si="0"/>
        <v>L(</v>
      </c>
      <c r="C78">
        <v>56</v>
      </c>
      <c r="D78" t="s">
        <v>129</v>
      </c>
      <c r="E78" t="s">
        <v>130</v>
      </c>
      <c r="F78" t="str">
        <f t="shared" si="3"/>
        <v>L(56) = "BFS Biologisch-technische/-r Assistent/-in"</v>
      </c>
    </row>
    <row r="79" spans="1:6" x14ac:dyDescent="0.2">
      <c r="A79" s="81" t="s">
        <v>61</v>
      </c>
      <c r="B79" t="str">
        <f t="shared" si="0"/>
        <v>L(</v>
      </c>
      <c r="C79">
        <v>57</v>
      </c>
      <c r="D79" t="s">
        <v>129</v>
      </c>
      <c r="E79" t="s">
        <v>130</v>
      </c>
      <c r="F79" t="str">
        <f t="shared" si="3"/>
        <v>L(57) = "BFS Chemisch-technische/-r Assistent/-in"</v>
      </c>
    </row>
    <row r="80" spans="1:6" x14ac:dyDescent="0.2">
      <c r="A80" s="81" t="s">
        <v>62</v>
      </c>
      <c r="B80" t="str">
        <f t="shared" si="0"/>
        <v>L(</v>
      </c>
      <c r="C80">
        <v>58</v>
      </c>
      <c r="D80" t="s">
        <v>129</v>
      </c>
      <c r="E80" t="s">
        <v>130</v>
      </c>
      <c r="F80" t="str">
        <f t="shared" si="3"/>
        <v>L(58) = "BFS Elektro-technische/-r Assistent/-in"</v>
      </c>
    </row>
    <row r="81" spans="1:6" x14ac:dyDescent="0.2">
      <c r="A81" s="81" t="s">
        <v>63</v>
      </c>
      <c r="B81" t="str">
        <f t="shared" si="0"/>
        <v>L(</v>
      </c>
      <c r="C81">
        <v>59</v>
      </c>
      <c r="D81" t="s">
        <v>129</v>
      </c>
      <c r="E81" t="s">
        <v>130</v>
      </c>
      <c r="F81" t="str">
        <f t="shared" si="3"/>
        <v>L(59) = "BFS Ergotherapie"</v>
      </c>
    </row>
    <row r="82" spans="1:6" x14ac:dyDescent="0.2">
      <c r="A82" s="81" t="s">
        <v>210</v>
      </c>
      <c r="B82" t="str">
        <f t="shared" si="0"/>
        <v>L(</v>
      </c>
      <c r="C82">
        <v>60</v>
      </c>
      <c r="D82" t="s">
        <v>129</v>
      </c>
      <c r="E82" t="s">
        <v>130</v>
      </c>
      <c r="F82" t="str">
        <f t="shared" si="3"/>
        <v>L(60) = "BFS Ernährung u. Hauswirtschaft (2-jährig)"</v>
      </c>
    </row>
    <row r="83" spans="1:6" x14ac:dyDescent="0.2">
      <c r="A83" s="81" t="s">
        <v>64</v>
      </c>
      <c r="B83" t="str">
        <f t="shared" si="0"/>
        <v>L(</v>
      </c>
      <c r="C83">
        <v>61</v>
      </c>
      <c r="D83" t="s">
        <v>129</v>
      </c>
      <c r="E83" t="s">
        <v>130</v>
      </c>
      <c r="F83" t="str">
        <f t="shared" si="3"/>
        <v>L(61) = "BFS Gestaltungstechnische/-r Assistent/-in"</v>
      </c>
    </row>
    <row r="84" spans="1:6" x14ac:dyDescent="0.2">
      <c r="A84" s="81" t="s">
        <v>211</v>
      </c>
      <c r="B84" t="str">
        <f t="shared" si="0"/>
        <v>L(</v>
      </c>
      <c r="C84">
        <v>62</v>
      </c>
      <c r="D84" t="s">
        <v>129</v>
      </c>
      <c r="E84" t="s">
        <v>130</v>
      </c>
      <c r="F84" t="str">
        <f t="shared" si="3"/>
        <v>L(62) = "BFS Hauswirtschaft u. Pflege / Hauswirtschaft (1-jährig)"</v>
      </c>
    </row>
    <row r="85" spans="1:6" x14ac:dyDescent="0.2">
      <c r="A85" s="81" t="s">
        <v>212</v>
      </c>
      <c r="B85" t="str">
        <f t="shared" si="0"/>
        <v>L(</v>
      </c>
      <c r="C85">
        <v>63</v>
      </c>
      <c r="D85" t="s">
        <v>129</v>
      </c>
      <c r="E85" t="s">
        <v>130</v>
      </c>
      <c r="F85" t="str">
        <f t="shared" si="3"/>
        <v>L(63) = "BFS Hauswirtschaft u. Pflege / Persönliche Aissistenz (1-jährig)"</v>
      </c>
    </row>
    <row r="86" spans="1:6" x14ac:dyDescent="0.2">
      <c r="A86" s="81" t="s">
        <v>67</v>
      </c>
      <c r="B86" t="str">
        <f t="shared" si="0"/>
        <v>L(</v>
      </c>
      <c r="C86">
        <v>64</v>
      </c>
      <c r="D86" t="s">
        <v>129</v>
      </c>
      <c r="E86" t="s">
        <v>130</v>
      </c>
      <c r="F86" t="str">
        <f t="shared" si="3"/>
        <v>L(64) = "BFS Informatik SP Medieninformatik"</v>
      </c>
    </row>
    <row r="87" spans="1:6" x14ac:dyDescent="0.2">
      <c r="A87" s="81" t="s">
        <v>65</v>
      </c>
      <c r="B87" t="str">
        <f t="shared" si="0"/>
        <v>L(</v>
      </c>
      <c r="C87">
        <v>65</v>
      </c>
      <c r="D87" t="s">
        <v>129</v>
      </c>
      <c r="E87" t="s">
        <v>130</v>
      </c>
      <c r="F87" t="str">
        <f t="shared" si="3"/>
        <v>L(65) = "BFS Informatik SP Softwaretechnologie"</v>
      </c>
    </row>
    <row r="88" spans="1:6" x14ac:dyDescent="0.2">
      <c r="A88" s="81" t="s">
        <v>66</v>
      </c>
      <c r="B88" t="str">
        <f t="shared" ref="B88:B151" si="4">"L("</f>
        <v>L(</v>
      </c>
      <c r="C88">
        <v>66</v>
      </c>
      <c r="D88" t="s">
        <v>129</v>
      </c>
      <c r="E88" t="s">
        <v>130</v>
      </c>
      <c r="F88" t="str">
        <f t="shared" si="3"/>
        <v>L(66) = "BFS Informatik SP Wirtschaftsinformatik"</v>
      </c>
    </row>
    <row r="89" spans="1:6" x14ac:dyDescent="0.2">
      <c r="A89" s="81" t="s">
        <v>150</v>
      </c>
      <c r="B89" t="str">
        <f t="shared" si="4"/>
        <v>L(</v>
      </c>
      <c r="C89">
        <v>67</v>
      </c>
      <c r="D89" t="s">
        <v>129</v>
      </c>
      <c r="E89" t="s">
        <v>130</v>
      </c>
      <c r="F89" t="str">
        <f t="shared" si="3"/>
        <v>L(67) = "BFS Informationstechn. Assistent/-in"</v>
      </c>
    </row>
    <row r="90" spans="1:6" x14ac:dyDescent="0.2">
      <c r="A90" s="81" t="s">
        <v>163</v>
      </c>
      <c r="B90" t="str">
        <f t="shared" si="4"/>
        <v>L(</v>
      </c>
      <c r="C90">
        <v>68</v>
      </c>
      <c r="D90" t="s">
        <v>129</v>
      </c>
      <c r="E90" t="s">
        <v>130</v>
      </c>
      <c r="F90" t="str">
        <f t="shared" si="3"/>
        <v>L(68) = "BFS Kaufmänn. Assistent/-in SP Fremdspr./Korresp."</v>
      </c>
    </row>
    <row r="91" spans="1:6" x14ac:dyDescent="0.2">
      <c r="A91" s="81" t="s">
        <v>234</v>
      </c>
      <c r="B91" t="str">
        <f t="shared" si="4"/>
        <v>L(</v>
      </c>
      <c r="C91">
        <v>69</v>
      </c>
      <c r="D91" t="s">
        <v>129</v>
      </c>
      <c r="E91" t="s">
        <v>130</v>
      </c>
      <c r="F91" t="str">
        <f t="shared" si="3"/>
        <v>L(69) = "BFS Kaufmänn. Assistent/-in SP Informationsverarbeitung"</v>
      </c>
    </row>
    <row r="92" spans="1:6" x14ac:dyDescent="0.2">
      <c r="A92" s="81" t="s">
        <v>68</v>
      </c>
      <c r="B92" t="str">
        <f t="shared" si="4"/>
        <v>L(</v>
      </c>
      <c r="C92">
        <v>70</v>
      </c>
      <c r="D92" t="s">
        <v>129</v>
      </c>
      <c r="E92" t="s">
        <v>130</v>
      </c>
      <c r="F92" t="str">
        <f t="shared" si="3"/>
        <v>L(70) = "BFS Kosmetik"</v>
      </c>
    </row>
    <row r="93" spans="1:6" x14ac:dyDescent="0.2">
      <c r="A93" s="81" t="s">
        <v>70</v>
      </c>
      <c r="B93" t="str">
        <f t="shared" si="4"/>
        <v>L(</v>
      </c>
      <c r="C93">
        <v>71</v>
      </c>
      <c r="D93" t="s">
        <v>129</v>
      </c>
      <c r="E93" t="s">
        <v>130</v>
      </c>
      <c r="F93" t="str">
        <f t="shared" si="3"/>
        <v>L(71) = "BFS Pflegeassistenz"</v>
      </c>
    </row>
    <row r="94" spans="1:6" x14ac:dyDescent="0.2">
      <c r="A94" s="81" t="s">
        <v>71</v>
      </c>
      <c r="B94" t="str">
        <f t="shared" si="4"/>
        <v>L(</v>
      </c>
      <c r="C94">
        <v>72</v>
      </c>
      <c r="D94" t="s">
        <v>129</v>
      </c>
      <c r="E94" t="s">
        <v>130</v>
      </c>
      <c r="F94" t="str">
        <f t="shared" si="3"/>
        <v>L(72) = "BFS Pharmazeutisch-technische/-r Assistent/-in"</v>
      </c>
    </row>
    <row r="95" spans="1:6" x14ac:dyDescent="0.2">
      <c r="A95" s="81" t="s">
        <v>72</v>
      </c>
      <c r="B95" t="str">
        <f t="shared" si="4"/>
        <v>L(</v>
      </c>
      <c r="C95">
        <v>73</v>
      </c>
      <c r="D95" t="s">
        <v>129</v>
      </c>
      <c r="E95" t="s">
        <v>130</v>
      </c>
      <c r="F95" t="str">
        <f t="shared" si="3"/>
        <v>L(73) = "BFS Schiffsbetriebstechnische/-r Assistent/-in"</v>
      </c>
    </row>
    <row r="96" spans="1:6" x14ac:dyDescent="0.2">
      <c r="A96" s="81" t="s">
        <v>164</v>
      </c>
      <c r="B96" t="str">
        <f t="shared" si="4"/>
        <v>L(</v>
      </c>
      <c r="C96">
        <v>74</v>
      </c>
      <c r="D96" t="s">
        <v>129</v>
      </c>
      <c r="E96" t="s">
        <v>130</v>
      </c>
      <c r="F96" t="str">
        <f t="shared" si="3"/>
        <v>L(74) = "BFS Sozialassistent/-in SP Persönliche Assistenz Kl. 1"</v>
      </c>
    </row>
    <row r="97" spans="1:6" x14ac:dyDescent="0.2">
      <c r="A97" s="81" t="s">
        <v>186</v>
      </c>
      <c r="B97" t="str">
        <f t="shared" si="4"/>
        <v>L(</v>
      </c>
      <c r="C97">
        <v>75</v>
      </c>
      <c r="D97" t="s">
        <v>129</v>
      </c>
      <c r="E97" t="s">
        <v>130</v>
      </c>
      <c r="F97" t="str">
        <f t="shared" si="3"/>
        <v>L(75) = "BFS Sozialassistent/-in SP Persönliche Assistenz Kl. 2"</v>
      </c>
    </row>
    <row r="98" spans="1:6" x14ac:dyDescent="0.2">
      <c r="A98" s="82" t="s">
        <v>235</v>
      </c>
      <c r="B98" t="str">
        <f t="shared" si="4"/>
        <v>L(</v>
      </c>
      <c r="C98">
        <v>76</v>
      </c>
      <c r="D98" t="s">
        <v>129</v>
      </c>
      <c r="E98" t="s">
        <v>130</v>
      </c>
      <c r="F98" t="str">
        <f t="shared" si="3"/>
        <v>L(76) = "BFS Sozialpäd. Ass. Kl. 1 u. 2"</v>
      </c>
    </row>
    <row r="99" spans="1:6" x14ac:dyDescent="0.2">
      <c r="A99" s="82" t="s">
        <v>236</v>
      </c>
      <c r="B99" t="str">
        <f t="shared" si="4"/>
        <v>L(</v>
      </c>
      <c r="C99">
        <v>77</v>
      </c>
      <c r="D99" t="s">
        <v>129</v>
      </c>
      <c r="E99" t="s">
        <v>130</v>
      </c>
      <c r="F99" t="str">
        <f t="shared" si="3"/>
        <v>L(77) = "BFS Sozialpäd. Ass. Kl. 2"</v>
      </c>
    </row>
    <row r="100" spans="1:6" x14ac:dyDescent="0.2">
      <c r="A100" s="82" t="s">
        <v>237</v>
      </c>
      <c r="B100" t="str">
        <f t="shared" si="4"/>
        <v>L(</v>
      </c>
      <c r="C100">
        <v>78</v>
      </c>
      <c r="D100" t="s">
        <v>129</v>
      </c>
      <c r="E100" t="s">
        <v>130</v>
      </c>
      <c r="F100" t="str">
        <f t="shared" si="3"/>
        <v>L(78) = "BFS Sozialpäd. Ass. Kl. TZ (1,5j.)"</v>
      </c>
    </row>
    <row r="101" spans="1:6" x14ac:dyDescent="0.2">
      <c r="A101" s="81" t="s">
        <v>187</v>
      </c>
      <c r="B101" t="str">
        <f t="shared" si="4"/>
        <v>L(</v>
      </c>
      <c r="C101">
        <v>79</v>
      </c>
      <c r="D101" t="s">
        <v>129</v>
      </c>
      <c r="E101" t="s">
        <v>130</v>
      </c>
      <c r="F101" t="str">
        <f t="shared" si="3"/>
        <v>L(79) = "BFS Sozialpädagogik (2-jährig)"</v>
      </c>
    </row>
    <row r="102" spans="1:6" x14ac:dyDescent="0.2">
      <c r="A102" s="81" t="s">
        <v>213</v>
      </c>
      <c r="B102" t="str">
        <f t="shared" si="4"/>
        <v>L(</v>
      </c>
      <c r="C102">
        <v>80</v>
      </c>
      <c r="D102" t="s">
        <v>129</v>
      </c>
      <c r="E102" t="s">
        <v>130</v>
      </c>
      <c r="F102" t="str">
        <f t="shared" si="3"/>
        <v>L(80) = "2j. BFS Sozialpädagogik K. 1+2"</v>
      </c>
    </row>
    <row r="103" spans="1:6" x14ac:dyDescent="0.2">
      <c r="A103" s="81" t="s">
        <v>208</v>
      </c>
      <c r="B103" t="str">
        <f t="shared" si="4"/>
        <v>L(</v>
      </c>
      <c r="C103">
        <v>81</v>
      </c>
      <c r="D103" t="s">
        <v>129</v>
      </c>
      <c r="E103" t="s">
        <v>130</v>
      </c>
      <c r="F103" t="str">
        <f t="shared" si="3"/>
        <v>L(81) = "BFS Sozialpäd. Ass"</v>
      </c>
    </row>
    <row r="104" spans="1:6" x14ac:dyDescent="0.2">
      <c r="A104" s="81" t="s">
        <v>73</v>
      </c>
      <c r="B104" t="str">
        <f t="shared" si="4"/>
        <v>L(</v>
      </c>
      <c r="C104">
        <v>82</v>
      </c>
      <c r="D104" t="s">
        <v>129</v>
      </c>
      <c r="E104" t="s">
        <v>130</v>
      </c>
      <c r="F104" t="str">
        <f t="shared" si="3"/>
        <v>L(82) = "BFS Umweltschutz-technische/-r Assistent/-in"</v>
      </c>
    </row>
    <row r="105" spans="1:6" x14ac:dyDescent="0.2">
      <c r="A105" s="81" t="s">
        <v>145</v>
      </c>
      <c r="B105" t="str">
        <f t="shared" si="4"/>
        <v>L(</v>
      </c>
      <c r="C105">
        <v>83</v>
      </c>
      <c r="D105" t="s">
        <v>129</v>
      </c>
      <c r="E105" t="s">
        <v>130</v>
      </c>
      <c r="F105" t="str">
        <f t="shared" si="3"/>
        <v>L(83) = "BOS Agrarwirtschaft, Bio- und Umwelttechnologie"</v>
      </c>
    </row>
    <row r="106" spans="1:6" x14ac:dyDescent="0.2">
      <c r="A106" s="81" t="s">
        <v>79</v>
      </c>
      <c r="B106" t="str">
        <f t="shared" si="4"/>
        <v>L(</v>
      </c>
      <c r="C106">
        <v>84</v>
      </c>
      <c r="D106" t="s">
        <v>129</v>
      </c>
      <c r="E106" t="s">
        <v>130</v>
      </c>
      <c r="F106" t="str">
        <f t="shared" si="3"/>
        <v>L(84) = "BOS Ernährung und Hauswirtschaft"</v>
      </c>
    </row>
    <row r="107" spans="1:6" x14ac:dyDescent="0.2">
      <c r="A107" s="81" t="s">
        <v>144</v>
      </c>
      <c r="B107" t="str">
        <f t="shared" si="4"/>
        <v>L(</v>
      </c>
      <c r="C107">
        <v>85</v>
      </c>
      <c r="D107" t="s">
        <v>129</v>
      </c>
      <c r="E107" t="s">
        <v>130</v>
      </c>
      <c r="F107" t="str">
        <f t="shared" si="3"/>
        <v>L(85) = "BOS Gesundheit und Soziales TZ"</v>
      </c>
    </row>
    <row r="108" spans="1:6" x14ac:dyDescent="0.2">
      <c r="A108" s="81" t="s">
        <v>143</v>
      </c>
      <c r="B108" t="str">
        <f t="shared" si="4"/>
        <v>L(</v>
      </c>
      <c r="C108">
        <v>86</v>
      </c>
      <c r="D108" t="s">
        <v>129</v>
      </c>
      <c r="E108" t="s">
        <v>130</v>
      </c>
      <c r="F108" t="str">
        <f t="shared" si="3"/>
        <v>L(86) = "BOS Gesundheit und Soziales VZ"</v>
      </c>
    </row>
    <row r="109" spans="1:6" x14ac:dyDescent="0.2">
      <c r="A109" s="81" t="s">
        <v>78</v>
      </c>
      <c r="B109" t="str">
        <f t="shared" si="4"/>
        <v>L(</v>
      </c>
      <c r="C109">
        <v>87</v>
      </c>
      <c r="D109" t="s">
        <v>129</v>
      </c>
      <c r="E109" t="s">
        <v>130</v>
      </c>
      <c r="F109" t="str">
        <f t="shared" si="3"/>
        <v>L(87) = "BOS Technik"</v>
      </c>
    </row>
    <row r="110" spans="1:6" x14ac:dyDescent="0.2">
      <c r="A110" s="81" t="s">
        <v>141</v>
      </c>
      <c r="B110" t="str">
        <f t="shared" si="4"/>
        <v>L(</v>
      </c>
      <c r="C110">
        <v>88</v>
      </c>
      <c r="D110" t="s">
        <v>129</v>
      </c>
      <c r="E110" t="s">
        <v>130</v>
      </c>
      <c r="F110" t="str">
        <f t="shared" si="3"/>
        <v>L(88) = "BOS Wirtschaft und Verwaltung VZ"</v>
      </c>
    </row>
    <row r="111" spans="1:6" x14ac:dyDescent="0.2">
      <c r="A111" s="81" t="s">
        <v>142</v>
      </c>
      <c r="B111" t="str">
        <f t="shared" si="4"/>
        <v>L(</v>
      </c>
      <c r="C111">
        <v>89</v>
      </c>
      <c r="D111" t="s">
        <v>129</v>
      </c>
      <c r="E111" t="s">
        <v>130</v>
      </c>
      <c r="F111" t="str">
        <f t="shared" si="3"/>
        <v>L(89) = "BOS Wirtschaft und VerwaltungTZ"</v>
      </c>
    </row>
    <row r="112" spans="1:6" x14ac:dyDescent="0.2">
      <c r="A112" s="81" t="s">
        <v>37</v>
      </c>
      <c r="B112" t="str">
        <f t="shared" si="4"/>
        <v>L(</v>
      </c>
      <c r="C112">
        <v>90</v>
      </c>
      <c r="D112" t="s">
        <v>129</v>
      </c>
      <c r="E112" t="s">
        <v>130</v>
      </c>
      <c r="F112" t="str">
        <f t="shared" si="3"/>
        <v>L(90) = "BS Erziehungshilfe TZ"</v>
      </c>
    </row>
    <row r="113" spans="1:6" x14ac:dyDescent="0.2">
      <c r="A113" s="81" t="s">
        <v>36</v>
      </c>
      <c r="B113" t="str">
        <f t="shared" si="4"/>
        <v>L(</v>
      </c>
      <c r="C113">
        <v>91</v>
      </c>
      <c r="D113" t="s">
        <v>129</v>
      </c>
      <c r="E113" t="s">
        <v>130</v>
      </c>
      <c r="F113" t="str">
        <f t="shared" si="3"/>
        <v>L(91) = "BS Erziehungshilfe VZ"</v>
      </c>
    </row>
    <row r="114" spans="1:6" x14ac:dyDescent="0.2">
      <c r="A114" s="81" t="s">
        <v>152</v>
      </c>
      <c r="B114" t="str">
        <f t="shared" si="4"/>
        <v>L(</v>
      </c>
      <c r="C114">
        <v>92</v>
      </c>
      <c r="D114" t="s">
        <v>129</v>
      </c>
      <c r="E114" t="s">
        <v>130</v>
      </c>
      <c r="F114" t="str">
        <f t="shared" si="3"/>
        <v>L(92) = "EB Fachhochschulreife (1-jährig)"</v>
      </c>
    </row>
    <row r="115" spans="1:6" x14ac:dyDescent="0.2">
      <c r="A115" s="81" t="s">
        <v>151</v>
      </c>
      <c r="B115" t="str">
        <f t="shared" si="4"/>
        <v>L(</v>
      </c>
      <c r="C115">
        <v>93</v>
      </c>
      <c r="D115" t="s">
        <v>129</v>
      </c>
      <c r="E115" t="s">
        <v>130</v>
      </c>
      <c r="F115" t="str">
        <f t="shared" si="3"/>
        <v>L(93) = "EB Fachhochschulreife (1,5-jährig)"</v>
      </c>
    </row>
    <row r="116" spans="1:6" x14ac:dyDescent="0.2">
      <c r="A116" s="81" t="s">
        <v>154</v>
      </c>
      <c r="B116" t="str">
        <f t="shared" si="4"/>
        <v>L(</v>
      </c>
      <c r="C116">
        <v>94</v>
      </c>
      <c r="D116" t="s">
        <v>129</v>
      </c>
      <c r="E116" t="s">
        <v>130</v>
      </c>
      <c r="F116" t="str">
        <f t="shared" si="3"/>
        <v>L(94) = "EB Fachhochschulreife (2-jährig)"</v>
      </c>
    </row>
    <row r="117" spans="1:6" x14ac:dyDescent="0.2">
      <c r="A117" s="81" t="s">
        <v>153</v>
      </c>
      <c r="B117" t="str">
        <f t="shared" si="4"/>
        <v>L(</v>
      </c>
      <c r="C117">
        <v>95</v>
      </c>
      <c r="D117" t="s">
        <v>129</v>
      </c>
      <c r="E117" t="s">
        <v>130</v>
      </c>
      <c r="F117" t="str">
        <f t="shared" si="3"/>
        <v>L(95) = "EB Fachhochschulreife (2,5-jährig)"</v>
      </c>
    </row>
    <row r="118" spans="1:6" x14ac:dyDescent="0.2">
      <c r="A118" s="81" t="s">
        <v>159</v>
      </c>
      <c r="B118" t="str">
        <f t="shared" si="4"/>
        <v>L(</v>
      </c>
      <c r="C118">
        <v>96</v>
      </c>
      <c r="D118" t="s">
        <v>129</v>
      </c>
      <c r="E118" t="s">
        <v>130</v>
      </c>
      <c r="F118" t="str">
        <f t="shared" si="3"/>
        <v>L(96) = "Schulversuch Fachgymnasium Technik"</v>
      </c>
    </row>
    <row r="119" spans="1:6" x14ac:dyDescent="0.2">
      <c r="A119" s="81" t="s">
        <v>160</v>
      </c>
      <c r="B119" t="str">
        <f t="shared" si="4"/>
        <v>L(</v>
      </c>
      <c r="C119">
        <v>97</v>
      </c>
      <c r="D119" t="s">
        <v>129</v>
      </c>
      <c r="E119" t="s">
        <v>130</v>
      </c>
      <c r="F119" t="str">
        <f t="shared" si="3"/>
        <v>L(97) = "Schulversuch Berufl. Gymnasium Technik (ab 08/2013)"</v>
      </c>
    </row>
    <row r="120" spans="1:6" x14ac:dyDescent="0.2">
      <c r="A120" s="81" t="s">
        <v>139</v>
      </c>
      <c r="B120" t="str">
        <f t="shared" si="4"/>
        <v>L(</v>
      </c>
      <c r="C120">
        <v>98</v>
      </c>
      <c r="D120" t="s">
        <v>129</v>
      </c>
      <c r="E120" t="s">
        <v>130</v>
      </c>
      <c r="F120" t="str">
        <f t="shared" si="3"/>
        <v>L(98) = "FOS Agrarwirtschaft, Bio- und Umwelttechnologie KL 11"</v>
      </c>
    </row>
    <row r="121" spans="1:6" x14ac:dyDescent="0.2">
      <c r="A121" s="81" t="s">
        <v>140</v>
      </c>
      <c r="B121" t="str">
        <f t="shared" si="4"/>
        <v>L(</v>
      </c>
      <c r="C121">
        <v>99</v>
      </c>
      <c r="D121" t="s">
        <v>129</v>
      </c>
      <c r="E121" t="s">
        <v>130</v>
      </c>
      <c r="F121" t="str">
        <f t="shared" si="3"/>
        <v>L(99) = "FOS Agrarwirtschaft, Bio- und Umwelttechnologie KL 12"</v>
      </c>
    </row>
    <row r="122" spans="1:6" x14ac:dyDescent="0.2">
      <c r="A122" s="81" t="s">
        <v>77</v>
      </c>
      <c r="B122" t="str">
        <f t="shared" si="4"/>
        <v>L(</v>
      </c>
      <c r="C122">
        <v>100</v>
      </c>
      <c r="D122" t="s">
        <v>129</v>
      </c>
      <c r="E122" t="s">
        <v>130</v>
      </c>
      <c r="F122" t="str">
        <f t="shared" si="3"/>
        <v>L(100) = "FOS Ernährung und Hauswirtschaft KL 11"</v>
      </c>
    </row>
    <row r="123" spans="1:6" x14ac:dyDescent="0.2">
      <c r="A123" s="81" t="s">
        <v>138</v>
      </c>
      <c r="B123" t="str">
        <f t="shared" si="4"/>
        <v>L(</v>
      </c>
      <c r="C123">
        <v>101</v>
      </c>
      <c r="D123" t="s">
        <v>129</v>
      </c>
      <c r="E123" t="s">
        <v>130</v>
      </c>
      <c r="F123" t="str">
        <f t="shared" si="3"/>
        <v>L(101) = "FOS Ernährung und Hauswirtschaft KL 12"</v>
      </c>
    </row>
    <row r="124" spans="1:6" x14ac:dyDescent="0.2">
      <c r="A124" s="81" t="s">
        <v>76</v>
      </c>
      <c r="B124" t="str">
        <f t="shared" si="4"/>
        <v>L(</v>
      </c>
      <c r="C124">
        <v>102</v>
      </c>
      <c r="D124" t="s">
        <v>129</v>
      </c>
      <c r="E124" t="s">
        <v>130</v>
      </c>
      <c r="F124" t="str">
        <f t="shared" si="3"/>
        <v>L(102) = "FOS Gestaltung KL 11"</v>
      </c>
    </row>
    <row r="125" spans="1:6" x14ac:dyDescent="0.2">
      <c r="A125" s="81" t="s">
        <v>137</v>
      </c>
      <c r="B125" t="str">
        <f t="shared" si="4"/>
        <v>L(</v>
      </c>
      <c r="C125">
        <v>103</v>
      </c>
      <c r="D125" t="s">
        <v>129</v>
      </c>
      <c r="E125" t="s">
        <v>130</v>
      </c>
      <c r="F125" t="str">
        <f t="shared" si="3"/>
        <v>L(103) = "FOS Gestaltung KL 12"</v>
      </c>
    </row>
    <row r="126" spans="1:6" x14ac:dyDescent="0.2">
      <c r="A126" s="81" t="s">
        <v>188</v>
      </c>
      <c r="B126" t="str">
        <f t="shared" si="4"/>
        <v>L(</v>
      </c>
      <c r="C126">
        <v>104</v>
      </c>
      <c r="D126" t="s">
        <v>129</v>
      </c>
      <c r="E126" t="s">
        <v>130</v>
      </c>
      <c r="F126" t="str">
        <f t="shared" si="3"/>
        <v>L(104) = "FOS Gesundheit/Sozialw SP Gesundheit und Pflege Kl. 11"</v>
      </c>
    </row>
    <row r="127" spans="1:6" x14ac:dyDescent="0.2">
      <c r="A127" s="81" t="s">
        <v>189</v>
      </c>
      <c r="B127" t="str">
        <f t="shared" si="4"/>
        <v>L(</v>
      </c>
      <c r="C127">
        <v>105</v>
      </c>
      <c r="D127" t="s">
        <v>129</v>
      </c>
      <c r="E127" t="s">
        <v>130</v>
      </c>
      <c r="F127" t="str">
        <f t="shared" si="3"/>
        <v>L(105) = "FOS Gesundheit/Sozialw SP Gesundheit und Pflege Kl. 12"</v>
      </c>
    </row>
    <row r="128" spans="1:6" x14ac:dyDescent="0.2">
      <c r="A128" s="81" t="s">
        <v>190</v>
      </c>
      <c r="B128" t="str">
        <f t="shared" si="4"/>
        <v>L(</v>
      </c>
      <c r="C128">
        <v>106</v>
      </c>
      <c r="D128" t="s">
        <v>129</v>
      </c>
      <c r="E128" t="s">
        <v>130</v>
      </c>
      <c r="F128" t="str">
        <f t="shared" si="3"/>
        <v>L(106) = "FOS Gesundheit/Sozialw SP Sozialpädagogik Kl. 11"</v>
      </c>
    </row>
    <row r="129" spans="1:6" x14ac:dyDescent="0.2">
      <c r="A129" s="81" t="s">
        <v>191</v>
      </c>
      <c r="B129" t="str">
        <f t="shared" si="4"/>
        <v>L(</v>
      </c>
      <c r="C129">
        <v>107</v>
      </c>
      <c r="D129" t="s">
        <v>129</v>
      </c>
      <c r="E129" t="s">
        <v>130</v>
      </c>
      <c r="F129" t="str">
        <f t="shared" si="3"/>
        <v>L(107) = "FOS Gesundheit/Sozialw SP Sozialpädagogik Kl. 12"</v>
      </c>
    </row>
    <row r="130" spans="1:6" x14ac:dyDescent="0.2">
      <c r="A130" s="81" t="s">
        <v>74</v>
      </c>
      <c r="B130" t="str">
        <f t="shared" si="4"/>
        <v>L(</v>
      </c>
      <c r="C130">
        <v>108</v>
      </c>
      <c r="D130" t="s">
        <v>129</v>
      </c>
      <c r="E130" t="s">
        <v>130</v>
      </c>
      <c r="F130" t="str">
        <f t="shared" si="3"/>
        <v>L(108) = "FOS Technik Klasse 11"</v>
      </c>
    </row>
    <row r="131" spans="1:6" x14ac:dyDescent="0.2">
      <c r="A131" s="81" t="s">
        <v>75</v>
      </c>
      <c r="B131" t="str">
        <f t="shared" si="4"/>
        <v>L(</v>
      </c>
      <c r="C131">
        <v>109</v>
      </c>
      <c r="D131" t="s">
        <v>129</v>
      </c>
      <c r="E131" t="s">
        <v>130</v>
      </c>
      <c r="F131" t="str">
        <f t="shared" si="3"/>
        <v>L(109) = "FOS Technik Klasse 12"</v>
      </c>
    </row>
    <row r="132" spans="1:6" x14ac:dyDescent="0.2">
      <c r="A132" s="81" t="s">
        <v>214</v>
      </c>
      <c r="B132" t="str">
        <f t="shared" si="4"/>
        <v>L(</v>
      </c>
      <c r="C132">
        <v>110</v>
      </c>
      <c r="D132" t="s">
        <v>129</v>
      </c>
      <c r="E132" t="s">
        <v>130</v>
      </c>
      <c r="F132" t="str">
        <f t="shared" si="3"/>
        <v>L(110) = "FOS Wirtschaft Kl. 11"</v>
      </c>
    </row>
    <row r="133" spans="1:6" x14ac:dyDescent="0.2">
      <c r="A133" s="81" t="s">
        <v>215</v>
      </c>
      <c r="B133" t="str">
        <f t="shared" si="4"/>
        <v>L(</v>
      </c>
      <c r="C133">
        <v>111</v>
      </c>
      <c r="D133" t="s">
        <v>129</v>
      </c>
      <c r="E133" t="s">
        <v>130</v>
      </c>
      <c r="F133" t="str">
        <f t="shared" si="3"/>
        <v>L(111) = "FOS Wirtschaft Kl. 12"</v>
      </c>
    </row>
    <row r="134" spans="1:6" x14ac:dyDescent="0.2">
      <c r="A134" s="81" t="s">
        <v>192</v>
      </c>
      <c r="B134" t="str">
        <f t="shared" si="4"/>
        <v>L(</v>
      </c>
      <c r="C134">
        <v>112</v>
      </c>
      <c r="D134" t="s">
        <v>129</v>
      </c>
      <c r="E134" t="s">
        <v>130</v>
      </c>
      <c r="F134" t="str">
        <f t="shared" si="3"/>
        <v>L(112) = "FOS Wirtschaft/Verw SP Verwaltung und Rechtspflege Kl. 11"</v>
      </c>
    </row>
    <row r="135" spans="1:6" x14ac:dyDescent="0.2">
      <c r="A135" s="81" t="s">
        <v>193</v>
      </c>
      <c r="B135" t="str">
        <f t="shared" si="4"/>
        <v>L(</v>
      </c>
      <c r="C135">
        <v>113</v>
      </c>
      <c r="D135" t="s">
        <v>129</v>
      </c>
      <c r="E135" t="s">
        <v>130</v>
      </c>
      <c r="F135" t="str">
        <f t="shared" si="3"/>
        <v>L(113) = "FOS Wirtschaft/Verw SP Verwaltung und Rechtspflege Kl. 12"</v>
      </c>
    </row>
    <row r="136" spans="1:6" x14ac:dyDescent="0.2">
      <c r="A136" s="81" t="s">
        <v>194</v>
      </c>
      <c r="B136" t="str">
        <f t="shared" si="4"/>
        <v>L(</v>
      </c>
      <c r="C136">
        <v>114</v>
      </c>
      <c r="D136" t="s">
        <v>129</v>
      </c>
      <c r="E136" t="s">
        <v>130</v>
      </c>
      <c r="F136" t="str">
        <f t="shared" si="3"/>
        <v>L(114) = "FOS Wirtschaft/Verw SP Informatik Kl. 11"</v>
      </c>
    </row>
    <row r="137" spans="1:6" x14ac:dyDescent="0.2">
      <c r="A137" s="81" t="s">
        <v>195</v>
      </c>
      <c r="B137" t="str">
        <f t="shared" si="4"/>
        <v>L(</v>
      </c>
      <c r="C137">
        <v>115</v>
      </c>
      <c r="D137" t="s">
        <v>129</v>
      </c>
      <c r="E137" t="s">
        <v>130</v>
      </c>
      <c r="F137" t="str">
        <f t="shared" si="3"/>
        <v>L(115) = "FOS Wirtschaft/Verw SP Informatik Kl. 12"</v>
      </c>
    </row>
    <row r="138" spans="1:6" x14ac:dyDescent="0.2">
      <c r="A138" s="81" t="s">
        <v>196</v>
      </c>
      <c r="B138" t="str">
        <f t="shared" si="4"/>
        <v>L(</v>
      </c>
      <c r="C138">
        <v>116</v>
      </c>
      <c r="D138" t="s">
        <v>129</v>
      </c>
      <c r="E138" t="s">
        <v>130</v>
      </c>
      <c r="F138" t="str">
        <f t="shared" si="3"/>
        <v>L(116) = "FOS Wirtschaft/Verw SP Wirtschaft Kl. 11"</v>
      </c>
    </row>
    <row r="139" spans="1:6" x14ac:dyDescent="0.2">
      <c r="A139" s="81" t="s">
        <v>197</v>
      </c>
      <c r="B139" t="str">
        <f t="shared" si="4"/>
        <v>L(</v>
      </c>
      <c r="C139">
        <v>117</v>
      </c>
      <c r="D139" t="s">
        <v>129</v>
      </c>
      <c r="E139" t="s">
        <v>130</v>
      </c>
      <c r="F139" t="str">
        <f t="shared" si="3"/>
        <v>L(117) = "FOS Wirtschaft/Verw SP Wirtschaft Kl. 12"</v>
      </c>
    </row>
    <row r="140" spans="1:6" x14ac:dyDescent="0.2">
      <c r="A140" s="81" t="s">
        <v>97</v>
      </c>
      <c r="B140" t="str">
        <f t="shared" si="4"/>
        <v>L(</v>
      </c>
      <c r="C140">
        <v>118</v>
      </c>
      <c r="D140" t="s">
        <v>129</v>
      </c>
      <c r="E140" t="s">
        <v>130</v>
      </c>
      <c r="F140" t="str">
        <f t="shared" ref="F140:F191" si="5">B140 &amp;C140 &amp;D140 &amp;A140 &amp;E140</f>
        <v>L(118) = "FS Agrartechnik"</v>
      </c>
    </row>
    <row r="141" spans="1:6" x14ac:dyDescent="0.2">
      <c r="A141" s="81" t="s">
        <v>98</v>
      </c>
      <c r="B141" t="str">
        <f t="shared" si="4"/>
        <v>L(</v>
      </c>
      <c r="C141">
        <v>119</v>
      </c>
      <c r="D141" t="s">
        <v>129</v>
      </c>
      <c r="E141" t="s">
        <v>130</v>
      </c>
      <c r="F141" t="str">
        <f t="shared" si="5"/>
        <v>L(119) = "FS Agrarwirtschaft (1-jährig)"</v>
      </c>
    </row>
    <row r="142" spans="1:6" x14ac:dyDescent="0.2">
      <c r="A142" s="81" t="s">
        <v>99</v>
      </c>
      <c r="B142" t="str">
        <f t="shared" si="4"/>
        <v>L(</v>
      </c>
      <c r="C142">
        <v>120</v>
      </c>
      <c r="D142" t="s">
        <v>129</v>
      </c>
      <c r="E142" t="s">
        <v>130</v>
      </c>
      <c r="F142" t="str">
        <f t="shared" si="5"/>
        <v>L(120) = "FS Agrarwirtschaft (2-jährig)"</v>
      </c>
    </row>
    <row r="143" spans="1:6" x14ac:dyDescent="0.2">
      <c r="A143" s="81" t="s">
        <v>147</v>
      </c>
      <c r="B143" t="str">
        <f t="shared" si="4"/>
        <v>L(</v>
      </c>
      <c r="C143">
        <v>121</v>
      </c>
      <c r="D143" t="s">
        <v>129</v>
      </c>
      <c r="E143" t="s">
        <v>130</v>
      </c>
      <c r="F143" t="str">
        <f t="shared" si="5"/>
        <v>L(121) = "FS Bautechnik"</v>
      </c>
    </row>
    <row r="144" spans="1:6" x14ac:dyDescent="0.2">
      <c r="A144" s="81" t="s">
        <v>80</v>
      </c>
      <c r="B144" t="str">
        <f t="shared" si="4"/>
        <v>L(</v>
      </c>
      <c r="C144">
        <v>122</v>
      </c>
      <c r="D144" t="s">
        <v>129</v>
      </c>
      <c r="E144" t="s">
        <v>130</v>
      </c>
      <c r="F144" t="str">
        <f t="shared" si="5"/>
        <v>L(122) = "FS Bergbautechnik"</v>
      </c>
    </row>
    <row r="145" spans="1:6" x14ac:dyDescent="0.2">
      <c r="A145" s="81" t="s">
        <v>168</v>
      </c>
      <c r="B145" t="str">
        <f t="shared" si="4"/>
        <v>L(</v>
      </c>
      <c r="C145">
        <v>123</v>
      </c>
      <c r="D145" t="s">
        <v>129</v>
      </c>
      <c r="E145" t="s">
        <v>130</v>
      </c>
      <c r="F145" t="str">
        <f t="shared" si="5"/>
        <v>L(123) = "FS Betriebswirtschaft TZ (3-jährig)"</v>
      </c>
    </row>
    <row r="146" spans="1:6" x14ac:dyDescent="0.2">
      <c r="A146" s="81" t="s">
        <v>100</v>
      </c>
      <c r="B146" t="str">
        <f t="shared" si="4"/>
        <v>L(</v>
      </c>
      <c r="C146">
        <v>124</v>
      </c>
      <c r="D146" t="s">
        <v>129</v>
      </c>
      <c r="E146" t="s">
        <v>130</v>
      </c>
      <c r="F146" t="str">
        <f t="shared" si="5"/>
        <v>L(124) = "FS Betriebswirtschaft TZ (4-jährig)"</v>
      </c>
    </row>
    <row r="147" spans="1:6" x14ac:dyDescent="0.2">
      <c r="A147" s="81" t="s">
        <v>198</v>
      </c>
      <c r="B147" t="str">
        <f t="shared" si="4"/>
        <v>L(</v>
      </c>
      <c r="C147">
        <v>125</v>
      </c>
      <c r="D147" t="s">
        <v>129</v>
      </c>
      <c r="E147" t="s">
        <v>130</v>
      </c>
      <c r="F147" t="str">
        <f t="shared" si="5"/>
        <v>L(125) = "FS Betriebswirtschaft VZ (2-jährig)"</v>
      </c>
    </row>
    <row r="148" spans="1:6" x14ac:dyDescent="0.2">
      <c r="A148" s="81" t="s">
        <v>81</v>
      </c>
      <c r="B148" t="str">
        <f t="shared" si="4"/>
        <v>L(</v>
      </c>
      <c r="C148">
        <v>126</v>
      </c>
      <c r="D148" t="s">
        <v>129</v>
      </c>
      <c r="E148" t="s">
        <v>130</v>
      </c>
      <c r="F148" t="str">
        <f t="shared" si="5"/>
        <v>L(126) = "FS Bohrtechnik (1J)"</v>
      </c>
    </row>
    <row r="149" spans="1:6" x14ac:dyDescent="0.2">
      <c r="A149" s="81" t="s">
        <v>82</v>
      </c>
      <c r="B149" t="str">
        <f t="shared" si="4"/>
        <v>L(</v>
      </c>
      <c r="C149">
        <v>127</v>
      </c>
      <c r="D149" t="s">
        <v>129</v>
      </c>
      <c r="E149" t="s">
        <v>130</v>
      </c>
      <c r="F149" t="str">
        <f t="shared" si="5"/>
        <v>L(127) = "FS Bohrtechnik (2J)"</v>
      </c>
    </row>
    <row r="150" spans="1:6" x14ac:dyDescent="0.2">
      <c r="A150" s="81" t="s">
        <v>83</v>
      </c>
      <c r="B150" t="str">
        <f t="shared" si="4"/>
        <v>L(</v>
      </c>
      <c r="C150">
        <v>128</v>
      </c>
      <c r="D150" t="s">
        <v>129</v>
      </c>
      <c r="E150" t="s">
        <v>130</v>
      </c>
      <c r="F150" t="str">
        <f t="shared" si="5"/>
        <v>L(128) = "FS Elektrotechnik TZ"</v>
      </c>
    </row>
    <row r="151" spans="1:6" x14ac:dyDescent="0.2">
      <c r="A151" s="81" t="s">
        <v>238</v>
      </c>
      <c r="B151" t="str">
        <f t="shared" si="4"/>
        <v>L(</v>
      </c>
      <c r="C151">
        <v>129</v>
      </c>
      <c r="D151" t="s">
        <v>129</v>
      </c>
      <c r="E151" t="s">
        <v>130</v>
      </c>
      <c r="F151" t="str">
        <f t="shared" si="5"/>
        <v>L(129) = "FS Elektrotechnik TZ 4-jährig"</v>
      </c>
    </row>
    <row r="152" spans="1:6" x14ac:dyDescent="0.2">
      <c r="A152" s="81" t="s">
        <v>84</v>
      </c>
      <c r="B152" t="str">
        <f t="shared" ref="B152:B191" si="6">"L("</f>
        <v>L(</v>
      </c>
      <c r="C152">
        <v>130</v>
      </c>
      <c r="D152" t="s">
        <v>129</v>
      </c>
      <c r="E152" t="s">
        <v>130</v>
      </c>
      <c r="F152" t="str">
        <f t="shared" si="5"/>
        <v>L(130) = "FS Elektrotechnik VZ"</v>
      </c>
    </row>
    <row r="153" spans="1:6" x14ac:dyDescent="0.2">
      <c r="A153" s="81" t="s">
        <v>239</v>
      </c>
      <c r="B153" t="str">
        <f t="shared" si="6"/>
        <v>L(</v>
      </c>
      <c r="C153">
        <v>131</v>
      </c>
      <c r="D153" t="s">
        <v>129</v>
      </c>
      <c r="E153" t="s">
        <v>130</v>
      </c>
      <c r="F153" t="str">
        <f t="shared" si="5"/>
        <v>L(131) = "FS Elektrotechnik VZ -Industrie 4.0 "</v>
      </c>
    </row>
    <row r="154" spans="1:6" x14ac:dyDescent="0.2">
      <c r="A154" s="81" t="s">
        <v>88</v>
      </c>
      <c r="B154" t="str">
        <f t="shared" si="6"/>
        <v>L(</v>
      </c>
      <c r="C154">
        <v>132</v>
      </c>
      <c r="D154" t="s">
        <v>129</v>
      </c>
      <c r="E154" t="s">
        <v>130</v>
      </c>
      <c r="F154" t="str">
        <f t="shared" si="5"/>
        <v>L(132) = "FS Fahrzeugtechnik"</v>
      </c>
    </row>
    <row r="155" spans="1:6" x14ac:dyDescent="0.2">
      <c r="A155" s="81" t="s">
        <v>85</v>
      </c>
      <c r="B155" t="str">
        <f t="shared" si="6"/>
        <v>L(</v>
      </c>
      <c r="C155">
        <v>133</v>
      </c>
      <c r="D155" t="s">
        <v>129</v>
      </c>
      <c r="E155" t="s">
        <v>130</v>
      </c>
      <c r="F155" t="str">
        <f>B155 &amp;C155 &amp;D155 &amp;A155 &amp;E155</f>
        <v>L(133) = "FS Farb- und Lacktechnik"</v>
      </c>
    </row>
    <row r="156" spans="1:6" x14ac:dyDescent="0.2">
      <c r="A156" s="81" t="s">
        <v>102</v>
      </c>
      <c r="B156" t="str">
        <f t="shared" si="6"/>
        <v>L(</v>
      </c>
      <c r="C156">
        <v>134</v>
      </c>
      <c r="D156" t="s">
        <v>129</v>
      </c>
      <c r="E156" t="s">
        <v>130</v>
      </c>
      <c r="F156" t="str">
        <f t="shared" si="5"/>
        <v>L(134) = "FS Hauswirtschaft"</v>
      </c>
    </row>
    <row r="157" spans="1:6" x14ac:dyDescent="0.2">
      <c r="A157" s="81" t="s">
        <v>103</v>
      </c>
      <c r="B157" t="str">
        <f t="shared" si="6"/>
        <v>L(</v>
      </c>
      <c r="C157">
        <v>135</v>
      </c>
      <c r="D157" t="s">
        <v>129</v>
      </c>
      <c r="E157" t="s">
        <v>130</v>
      </c>
      <c r="F157" t="str">
        <f t="shared" si="5"/>
        <v>L(135) = "FS Heilerziehungspflege VZ (3J)"</v>
      </c>
    </row>
    <row r="158" spans="1:6" x14ac:dyDescent="0.2">
      <c r="A158" s="81" t="s">
        <v>199</v>
      </c>
      <c r="B158" t="str">
        <f t="shared" si="6"/>
        <v>L(</v>
      </c>
      <c r="C158">
        <v>136</v>
      </c>
      <c r="D158" t="s">
        <v>129</v>
      </c>
      <c r="E158" t="s">
        <v>130</v>
      </c>
      <c r="F158" t="str">
        <f t="shared" si="5"/>
        <v>L(136) = "FS Heilpädagogik TZ (3J)"</v>
      </c>
    </row>
    <row r="159" spans="1:6" x14ac:dyDescent="0.2">
      <c r="A159" s="81" t="s">
        <v>104</v>
      </c>
      <c r="B159" t="str">
        <f t="shared" si="6"/>
        <v>L(</v>
      </c>
      <c r="C159">
        <v>137</v>
      </c>
      <c r="D159" t="s">
        <v>129</v>
      </c>
      <c r="E159" t="s">
        <v>130</v>
      </c>
      <c r="F159" t="str">
        <f t="shared" si="5"/>
        <v>L(137) = "FS Heilpädagogik TZ (2,5J)"</v>
      </c>
    </row>
    <row r="160" spans="1:6" x14ac:dyDescent="0.2">
      <c r="A160" s="81" t="s">
        <v>105</v>
      </c>
      <c r="B160" t="str">
        <f t="shared" si="6"/>
        <v>L(</v>
      </c>
      <c r="C160">
        <v>138</v>
      </c>
      <c r="D160" t="s">
        <v>129</v>
      </c>
      <c r="E160" t="s">
        <v>130</v>
      </c>
      <c r="F160" t="str">
        <f t="shared" si="5"/>
        <v>L(138) = "FS Heilpädagogik VZ (1,5J)"</v>
      </c>
    </row>
    <row r="161" spans="1:6" x14ac:dyDescent="0.2">
      <c r="A161" s="81" t="s">
        <v>148</v>
      </c>
      <c r="B161" t="str">
        <f t="shared" si="6"/>
        <v>L(</v>
      </c>
      <c r="C161">
        <v>139</v>
      </c>
      <c r="D161" t="s">
        <v>129</v>
      </c>
      <c r="E161" t="s">
        <v>130</v>
      </c>
      <c r="F161" t="str">
        <f t="shared" si="5"/>
        <v>L(139) = "FS Heizungs-, Lüftungs- und Klimatechnik"</v>
      </c>
    </row>
    <row r="162" spans="1:6" x14ac:dyDescent="0.2">
      <c r="A162" s="81" t="s">
        <v>101</v>
      </c>
      <c r="B162" t="str">
        <f t="shared" si="6"/>
        <v>L(</v>
      </c>
      <c r="C162">
        <v>140</v>
      </c>
      <c r="D162" t="s">
        <v>129</v>
      </c>
      <c r="E162" t="s">
        <v>130</v>
      </c>
      <c r="F162" t="str">
        <f t="shared" si="5"/>
        <v>L(140) = "FS Holzgestaltung"</v>
      </c>
    </row>
    <row r="163" spans="1:6" x14ac:dyDescent="0.2">
      <c r="A163" s="81" t="s">
        <v>86</v>
      </c>
      <c r="B163" t="str">
        <f t="shared" si="6"/>
        <v>L(</v>
      </c>
      <c r="C163">
        <v>141</v>
      </c>
      <c r="D163" t="s">
        <v>129</v>
      </c>
      <c r="E163" t="s">
        <v>130</v>
      </c>
      <c r="F163" t="str">
        <f t="shared" si="5"/>
        <v>L(141) = "FS Holztechnik"</v>
      </c>
    </row>
    <row r="164" spans="1:6" x14ac:dyDescent="0.2">
      <c r="A164" s="81" t="s">
        <v>149</v>
      </c>
      <c r="B164" t="str">
        <f t="shared" si="6"/>
        <v>L(</v>
      </c>
      <c r="C164">
        <v>142</v>
      </c>
      <c r="D164" t="s">
        <v>129</v>
      </c>
      <c r="E164" t="s">
        <v>130</v>
      </c>
      <c r="F164" t="str">
        <f t="shared" si="5"/>
        <v>L(142) = "FS Hotel/Gaststätten"</v>
      </c>
    </row>
    <row r="165" spans="1:6" x14ac:dyDescent="0.2">
      <c r="A165" s="81" t="s">
        <v>87</v>
      </c>
      <c r="B165" t="str">
        <f t="shared" si="6"/>
        <v>L(</v>
      </c>
      <c r="C165">
        <v>143</v>
      </c>
      <c r="D165" t="s">
        <v>129</v>
      </c>
      <c r="E165" t="s">
        <v>130</v>
      </c>
      <c r="F165" t="str">
        <f t="shared" si="5"/>
        <v>L(143) = "FS Informatik"</v>
      </c>
    </row>
    <row r="166" spans="1:6" x14ac:dyDescent="0.2">
      <c r="A166" s="81" t="s">
        <v>89</v>
      </c>
      <c r="B166" t="str">
        <f t="shared" si="6"/>
        <v>L(</v>
      </c>
      <c r="C166">
        <v>144</v>
      </c>
      <c r="D166" t="s">
        <v>129</v>
      </c>
      <c r="E166" t="s">
        <v>130</v>
      </c>
      <c r="F166" t="str">
        <f t="shared" si="5"/>
        <v>L(144) = "FS Lebensmitteltechnik"</v>
      </c>
    </row>
    <row r="167" spans="1:6" x14ac:dyDescent="0.2">
      <c r="A167" s="81" t="s">
        <v>242</v>
      </c>
      <c r="B167" t="str">
        <f t="shared" si="6"/>
        <v>L(</v>
      </c>
      <c r="C167">
        <v>169</v>
      </c>
      <c r="D167" t="s">
        <v>129</v>
      </c>
      <c r="E167" t="s">
        <v>130</v>
      </c>
      <c r="F167" t="str">
        <f>B167 &amp;C167 &amp;D167 &amp;A167 &amp;E167</f>
        <v>L(169) = "FS Maschinentechnik TZ 3-jährig"</v>
      </c>
    </row>
    <row r="168" spans="1:6" x14ac:dyDescent="0.2">
      <c r="A168" s="81" t="s">
        <v>209</v>
      </c>
      <c r="B168" t="str">
        <f t="shared" si="6"/>
        <v>L(</v>
      </c>
      <c r="C168">
        <v>145</v>
      </c>
      <c r="D168" t="s">
        <v>129</v>
      </c>
      <c r="E168" t="s">
        <v>130</v>
      </c>
      <c r="F168" t="str">
        <f t="shared" ref="F168" si="7">B168 &amp;C168 &amp;D168 &amp;A168 &amp;E168</f>
        <v>L(145) = "FS Maschinentechnik TZ 4-jährig"</v>
      </c>
    </row>
    <row r="169" spans="1:6" x14ac:dyDescent="0.2">
      <c r="A169" s="81" t="s">
        <v>90</v>
      </c>
      <c r="B169" t="str">
        <f t="shared" si="6"/>
        <v>L(</v>
      </c>
      <c r="C169">
        <v>146</v>
      </c>
      <c r="D169" t="s">
        <v>129</v>
      </c>
      <c r="E169" t="s">
        <v>130</v>
      </c>
      <c r="F169" t="str">
        <f t="shared" si="5"/>
        <v>L(146) = "FS Maschinentechnik VZ"</v>
      </c>
    </row>
    <row r="170" spans="1:6" x14ac:dyDescent="0.2">
      <c r="A170" s="81" t="s">
        <v>169</v>
      </c>
      <c r="B170" t="str">
        <f t="shared" si="6"/>
        <v>L(</v>
      </c>
      <c r="C170">
        <v>147</v>
      </c>
      <c r="D170" t="s">
        <v>129</v>
      </c>
      <c r="E170" t="s">
        <v>130</v>
      </c>
      <c r="F170" t="str">
        <f t="shared" si="5"/>
        <v>L(147) = "FS Mechatronik VZ"</v>
      </c>
    </row>
    <row r="171" spans="1:6" x14ac:dyDescent="0.2">
      <c r="A171" s="81" t="s">
        <v>170</v>
      </c>
      <c r="B171" t="str">
        <f t="shared" si="6"/>
        <v>L(</v>
      </c>
      <c r="C171">
        <v>148</v>
      </c>
      <c r="D171" t="s">
        <v>129</v>
      </c>
      <c r="E171" t="s">
        <v>130</v>
      </c>
      <c r="F171" t="str">
        <f t="shared" si="5"/>
        <v>L(148) = "FS Mechatronik TZ (3-jährig)"</v>
      </c>
    </row>
    <row r="172" spans="1:6" x14ac:dyDescent="0.2">
      <c r="A172" s="81" t="s">
        <v>91</v>
      </c>
      <c r="B172" t="str">
        <f t="shared" si="6"/>
        <v>L(</v>
      </c>
      <c r="C172">
        <v>149</v>
      </c>
      <c r="D172" t="s">
        <v>129</v>
      </c>
      <c r="E172" t="s">
        <v>130</v>
      </c>
      <c r="F172" t="str">
        <f t="shared" si="5"/>
        <v>L(149) = "FS Medizintechnik"</v>
      </c>
    </row>
    <row r="173" spans="1:6" x14ac:dyDescent="0.2">
      <c r="A173" s="81" t="s">
        <v>92</v>
      </c>
      <c r="B173" t="str">
        <f t="shared" si="6"/>
        <v>L(</v>
      </c>
      <c r="C173">
        <v>150</v>
      </c>
      <c r="D173" t="s">
        <v>129</v>
      </c>
      <c r="E173" t="s">
        <v>130</v>
      </c>
      <c r="F173" t="str">
        <f t="shared" si="5"/>
        <v>L(150) = "FS Metallbautechnik"</v>
      </c>
    </row>
    <row r="174" spans="1:6" x14ac:dyDescent="0.2">
      <c r="A174" s="81" t="s">
        <v>93</v>
      </c>
      <c r="B174" t="str">
        <f t="shared" si="6"/>
        <v>L(</v>
      </c>
      <c r="C174">
        <v>151</v>
      </c>
      <c r="D174" t="s">
        <v>129</v>
      </c>
      <c r="E174" t="s">
        <v>130</v>
      </c>
      <c r="F174" t="str">
        <f t="shared" si="5"/>
        <v>L(151) = "FS Mühlenbau, Getreide- und Futtermitteltechnik"</v>
      </c>
    </row>
    <row r="175" spans="1:6" x14ac:dyDescent="0.2">
      <c r="A175" s="81" t="s">
        <v>94</v>
      </c>
      <c r="B175" t="str">
        <f t="shared" si="6"/>
        <v>L(</v>
      </c>
      <c r="C175">
        <v>152</v>
      </c>
      <c r="D175" t="s">
        <v>129</v>
      </c>
      <c r="E175" t="s">
        <v>130</v>
      </c>
      <c r="F175" t="str">
        <f t="shared" si="5"/>
        <v>L(152) = "FS Schiffbautechnik"</v>
      </c>
    </row>
    <row r="176" spans="1:6" x14ac:dyDescent="0.2">
      <c r="A176" s="81" t="s">
        <v>155</v>
      </c>
      <c r="B176" t="str">
        <f t="shared" si="6"/>
        <v>L(</v>
      </c>
      <c r="C176">
        <v>153</v>
      </c>
      <c r="D176" t="s">
        <v>129</v>
      </c>
      <c r="E176" t="s">
        <v>130</v>
      </c>
      <c r="F176" t="str">
        <f t="shared" si="5"/>
        <v>L(153) = "FS Sozialpädagogik TZ (3,5-jährig)"</v>
      </c>
    </row>
    <row r="177" spans="1:6" x14ac:dyDescent="0.2">
      <c r="A177" s="81" t="s">
        <v>156</v>
      </c>
      <c r="B177" t="str">
        <f t="shared" si="6"/>
        <v>L(</v>
      </c>
      <c r="C177">
        <v>154</v>
      </c>
      <c r="D177" t="s">
        <v>129</v>
      </c>
      <c r="E177" t="s">
        <v>130</v>
      </c>
      <c r="F177" t="str">
        <f>B177 &amp;C177 &amp;D177 &amp;A177 &amp;E177</f>
        <v>L(154) = "FS Sozialpädagogik TZ (3-jährig)"</v>
      </c>
    </row>
    <row r="178" spans="1:6" x14ac:dyDescent="0.2">
      <c r="A178" s="81" t="s">
        <v>157</v>
      </c>
      <c r="B178" t="str">
        <f t="shared" si="6"/>
        <v>L(</v>
      </c>
      <c r="C178">
        <v>155</v>
      </c>
      <c r="D178" t="s">
        <v>129</v>
      </c>
      <c r="E178" t="s">
        <v>130</v>
      </c>
      <c r="F178" t="str">
        <f t="shared" si="5"/>
        <v>L(155) = "FS Sozialpädagogik TZ (4-jährig)"</v>
      </c>
    </row>
    <row r="179" spans="1:6" x14ac:dyDescent="0.2">
      <c r="A179" s="81" t="s">
        <v>158</v>
      </c>
      <c r="B179" t="str">
        <f t="shared" si="6"/>
        <v>L(</v>
      </c>
      <c r="C179">
        <v>156</v>
      </c>
      <c r="D179" t="s">
        <v>129</v>
      </c>
      <c r="E179" t="s">
        <v>130</v>
      </c>
      <c r="F179" t="str">
        <f t="shared" si="5"/>
        <v>L(156) = "FS Sozialpädagogik VZ"</v>
      </c>
    </row>
    <row r="180" spans="1:6" x14ac:dyDescent="0.2">
      <c r="A180" s="81" t="s">
        <v>95</v>
      </c>
      <c r="B180" t="str">
        <f t="shared" si="6"/>
        <v>L(</v>
      </c>
      <c r="C180">
        <v>157</v>
      </c>
      <c r="D180" t="s">
        <v>129</v>
      </c>
      <c r="E180" t="s">
        <v>130</v>
      </c>
      <c r="F180" t="str">
        <f t="shared" si="5"/>
        <v>L(157) = "FS Steintechnik"</v>
      </c>
    </row>
    <row r="181" spans="1:6" x14ac:dyDescent="0.2">
      <c r="A181" s="81" t="s">
        <v>200</v>
      </c>
      <c r="B181" t="str">
        <f t="shared" si="6"/>
        <v>L(</v>
      </c>
      <c r="C181">
        <v>158</v>
      </c>
      <c r="D181" t="s">
        <v>129</v>
      </c>
      <c r="E181" t="s">
        <v>130</v>
      </c>
      <c r="F181" t="str">
        <f t="shared" si="5"/>
        <v>L(158) = "FS Technik FB Elektrotechnik VZ (2 J.)"</v>
      </c>
    </row>
    <row r="182" spans="1:6" x14ac:dyDescent="0.2">
      <c r="A182" s="81" t="s">
        <v>201</v>
      </c>
      <c r="B182" t="str">
        <f t="shared" si="6"/>
        <v>L(</v>
      </c>
      <c r="C182">
        <v>159</v>
      </c>
      <c r="D182" t="s">
        <v>129</v>
      </c>
      <c r="E182" t="s">
        <v>130</v>
      </c>
      <c r="F182" t="str">
        <f t="shared" ref="F182:F190" si="8">B182 &amp;C182 &amp;D182 &amp;A182 &amp;E182</f>
        <v>L(159) = "FS Technik FB Elektrotechnik TZ (3 J.)"</v>
      </c>
    </row>
    <row r="183" spans="1:6" x14ac:dyDescent="0.2">
      <c r="A183" s="81" t="s">
        <v>202</v>
      </c>
      <c r="B183" t="str">
        <f t="shared" si="6"/>
        <v>L(</v>
      </c>
      <c r="C183">
        <v>160</v>
      </c>
      <c r="D183" t="s">
        <v>129</v>
      </c>
      <c r="E183" t="s">
        <v>130</v>
      </c>
      <c r="F183" t="str">
        <f t="shared" si="8"/>
        <v>L(160) = "FS Technik FB Maschinentechnik VZ (2 J.)"</v>
      </c>
    </row>
    <row r="184" spans="1:6" x14ac:dyDescent="0.2">
      <c r="A184" s="81" t="s">
        <v>203</v>
      </c>
      <c r="B184" t="str">
        <f t="shared" si="6"/>
        <v>L(</v>
      </c>
      <c r="C184">
        <v>161</v>
      </c>
      <c r="D184" t="s">
        <v>129</v>
      </c>
      <c r="E184" t="s">
        <v>130</v>
      </c>
      <c r="F184" t="str">
        <f t="shared" si="8"/>
        <v>L(161) = "FS Technik FB Maschinentechnik TZ (3 J.)"</v>
      </c>
    </row>
    <row r="185" spans="1:6" x14ac:dyDescent="0.2">
      <c r="A185" s="81" t="s">
        <v>204</v>
      </c>
      <c r="B185" t="str">
        <f t="shared" si="6"/>
        <v>L(</v>
      </c>
      <c r="C185">
        <v>162</v>
      </c>
      <c r="D185" t="s">
        <v>129</v>
      </c>
      <c r="E185" t="s">
        <v>130</v>
      </c>
      <c r="F185" t="str">
        <f t="shared" si="8"/>
        <v>L(162) = "FS Technik FR Informatik VZ (2 J.)"</v>
      </c>
    </row>
    <row r="186" spans="1:6" x14ac:dyDescent="0.2">
      <c r="A186" s="81" t="s">
        <v>205</v>
      </c>
      <c r="B186" t="str">
        <f t="shared" si="6"/>
        <v>L(</v>
      </c>
      <c r="C186">
        <v>163</v>
      </c>
      <c r="D186" t="s">
        <v>129</v>
      </c>
      <c r="E186" t="s">
        <v>130</v>
      </c>
      <c r="F186" t="str">
        <f t="shared" si="8"/>
        <v>L(163) = "FS Technik FR Informatik TZ (3 J.)"</v>
      </c>
    </row>
    <row r="187" spans="1:6" x14ac:dyDescent="0.2">
      <c r="A187" s="81" t="s">
        <v>206</v>
      </c>
      <c r="B187" t="str">
        <f t="shared" si="6"/>
        <v>L(</v>
      </c>
      <c r="C187">
        <v>164</v>
      </c>
      <c r="D187" t="s">
        <v>129</v>
      </c>
      <c r="E187" t="s">
        <v>130</v>
      </c>
      <c r="F187" t="str">
        <f t="shared" si="8"/>
        <v>L(164) = "FS Technik FR Mechatronik VZ (2 J.)"</v>
      </c>
    </row>
    <row r="188" spans="1:6" x14ac:dyDescent="0.2">
      <c r="A188" s="81" t="s">
        <v>207</v>
      </c>
      <c r="B188" t="str">
        <f t="shared" si="6"/>
        <v>L(</v>
      </c>
      <c r="C188">
        <v>165</v>
      </c>
      <c r="D188" t="s">
        <v>129</v>
      </c>
      <c r="E188" t="s">
        <v>130</v>
      </c>
      <c r="F188" t="str">
        <f t="shared" si="8"/>
        <v>L(165) = "FS Technik FR Mechatronik TZ (3 J.)"</v>
      </c>
    </row>
    <row r="189" spans="1:6" x14ac:dyDescent="0.2">
      <c r="A189" s="81" t="s">
        <v>96</v>
      </c>
      <c r="B189" t="str">
        <f t="shared" si="6"/>
        <v>L(</v>
      </c>
      <c r="C189">
        <v>166</v>
      </c>
      <c r="D189" t="s">
        <v>129</v>
      </c>
      <c r="E189" t="s">
        <v>130</v>
      </c>
      <c r="F189" t="str">
        <f t="shared" si="8"/>
        <v>L(166) = "FS Umweltschutztechnik"</v>
      </c>
    </row>
    <row r="190" spans="1:6" x14ac:dyDescent="0.2">
      <c r="A190" s="81" t="s">
        <v>161</v>
      </c>
      <c r="B190" t="str">
        <f t="shared" si="6"/>
        <v>L(</v>
      </c>
      <c r="C190">
        <v>167</v>
      </c>
      <c r="D190" t="s">
        <v>129</v>
      </c>
      <c r="E190" t="s">
        <v>130</v>
      </c>
      <c r="F190" t="str">
        <f t="shared" si="8"/>
        <v>L(167) = "Duales Ausbildungs- und Studienprogramm Pflege"</v>
      </c>
    </row>
    <row r="191" spans="1:6" x14ac:dyDescent="0.2">
      <c r="A191" s="81" t="s">
        <v>162</v>
      </c>
      <c r="B191" t="str">
        <f t="shared" si="6"/>
        <v>L(</v>
      </c>
      <c r="C191">
        <v>168</v>
      </c>
      <c r="D191" t="s">
        <v>129</v>
      </c>
      <c r="E191" t="s">
        <v>130</v>
      </c>
      <c r="F191" t="str">
        <f t="shared" si="5"/>
        <v>L(168) = "Duales Ausbildungs- und Studienprogramm Ergotherapie"</v>
      </c>
    </row>
  </sheetData>
  <sheetProtection algorithmName="SHA-512" hashValue="rbqUgcw6MlfDY2sodlVd/BCESuLVgL5/kr7jxpInbxkDqYxWNO9GdPthJzvkFe/11glatTLMEoqUSadx2AsUPw==" saltValue="IgX8DAe4guFyXcR3qy5ERA==" spinCount="100000" sheet="1" objects="1" scenarios="1" selectLockedCells="1"/>
  <phoneticPr fontId="1" type="noConversion"/>
  <printOptions horizontalCentered="1" gridLines="1"/>
  <pageMargins left="0.11811023622047245" right="0.11811023622047245" top="0.98425196850393704" bottom="0.59055118110236227" header="0.70866141732283472" footer="0.31496062992125984"/>
  <pageSetup paperSize="9" scale="69" fitToHeight="3" orientation="landscape" r:id="rId1"/>
  <headerFooter alignWithMargins="0"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3:A9"/>
  <sheetViews>
    <sheetView workbookViewId="0">
      <selection activeCell="A2" sqref="A2"/>
    </sheetView>
  </sheetViews>
  <sheetFormatPr baseColWidth="10" defaultRowHeight="12.75" x14ac:dyDescent="0.2"/>
  <sheetData>
    <row r="3" spans="1:1" x14ac:dyDescent="0.2">
      <c r="A3" t="s">
        <v>171</v>
      </c>
    </row>
    <row r="4" spans="1:1" x14ac:dyDescent="0.2">
      <c r="A4" t="s">
        <v>173</v>
      </c>
    </row>
    <row r="5" spans="1:1" x14ac:dyDescent="0.2">
      <c r="A5" t="s">
        <v>174</v>
      </c>
    </row>
    <row r="6" spans="1:1" x14ac:dyDescent="0.2">
      <c r="A6" t="s">
        <v>175</v>
      </c>
    </row>
    <row r="7" spans="1:1" x14ac:dyDescent="0.2">
      <c r="A7" s="79" t="s">
        <v>176</v>
      </c>
    </row>
    <row r="8" spans="1:1" x14ac:dyDescent="0.2">
      <c r="A8" s="79" t="s">
        <v>177</v>
      </c>
    </row>
    <row r="9" spans="1:1" x14ac:dyDescent="0.2">
      <c r="A9" s="79" t="s">
        <v>178</v>
      </c>
    </row>
  </sheetData>
  <sheetProtection algorithmName="SHA-512" hashValue="NNv8Rg8uToxRv+AHPj0rJwiH2PRK4AhaXeSfHhnUI2cklYq2zE6bkwXy/JzZNP90wHND7Mls8oWLXIT6/SUu3Q==" saltValue="zt04So2q7QFCOKu9nP5gQQ==" spinCount="100000" sheet="1" objects="1" scenarios="1" selectLockedCell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Anlage 1</vt:lpstr>
      <vt:lpstr>Seite 2</vt:lpstr>
      <vt:lpstr>Seite 3</vt:lpstr>
      <vt:lpstr>WZ</vt:lpstr>
      <vt:lpstr>Fachrichtungen</vt:lpstr>
      <vt:lpstr>Daten</vt:lpstr>
      <vt:lpstr>'Anlage 1'!_Hlk138858592</vt:lpstr>
      <vt:lpstr>Fachrichtungen</vt:lpstr>
      <vt:lpstr>SJ</vt:lpstr>
      <vt:lpstr>WZ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2023-06-29T10:22:16Z</dcterms:created>
  <dcterms:modified xsi:type="dcterms:W3CDTF">2023-06-29T10:22:25Z</dcterms:modified>
</cp:coreProperties>
</file>